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кастрой\Documents\Промбетон\Прайс\Прайс 22 апреля 2024 года\"/>
    </mc:Choice>
  </mc:AlternateContent>
  <xr:revisionPtr revIDLastSave="0" documentId="13_ncr:1_{38707C76-0B13-42BB-8057-57F261D15F09}" xr6:coauthVersionLast="47" xr6:coauthVersionMax="47" xr10:uidLastSave="{00000000-0000-0000-0000-000000000000}"/>
  <bookViews>
    <workbookView xWindow="-120" yWindow="-120" windowWidth="29040" windowHeight="15840" xr2:uid="{7CF84DCB-5C98-428B-B955-CF757D61917D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6" i="1" l="1"/>
  <c r="F366" i="1"/>
  <c r="D366" i="1"/>
  <c r="A366" i="1"/>
  <c r="G365" i="1"/>
  <c r="F365" i="1"/>
  <c r="D365" i="1"/>
  <c r="A365" i="1"/>
  <c r="G364" i="1"/>
  <c r="F364" i="1"/>
  <c r="D364" i="1"/>
  <c r="A364" i="1"/>
  <c r="G363" i="1"/>
  <c r="F363" i="1"/>
  <c r="D363" i="1"/>
  <c r="B363" i="1"/>
  <c r="A363" i="1"/>
  <c r="G362" i="1"/>
  <c r="F362" i="1"/>
  <c r="D362" i="1"/>
  <c r="A362" i="1"/>
  <c r="G361" i="1"/>
  <c r="F361" i="1"/>
  <c r="D361" i="1"/>
  <c r="B361" i="1"/>
  <c r="A361" i="1"/>
  <c r="G355" i="1"/>
  <c r="G354" i="1"/>
  <c r="G353" i="1"/>
  <c r="G352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287" i="1"/>
  <c r="G278" i="1"/>
  <c r="G277" i="1"/>
  <c r="G267" i="1"/>
  <c r="G265" i="1"/>
  <c r="G218" i="1"/>
  <c r="G217" i="1"/>
  <c r="G216" i="1"/>
  <c r="G214" i="1"/>
  <c r="G213" i="1"/>
  <c r="G212" i="1"/>
  <c r="G207" i="1"/>
  <c r="G205" i="1"/>
  <c r="G204" i="1"/>
  <c r="G203" i="1"/>
  <c r="E198" i="1"/>
  <c r="G175" i="1"/>
  <c r="G174" i="1"/>
  <c r="G173" i="1"/>
  <c r="G172" i="1"/>
  <c r="G171" i="1"/>
  <c r="G170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0" i="1"/>
  <c r="G139" i="1"/>
  <c r="G138" i="1"/>
  <c r="G137" i="1"/>
  <c r="G136" i="1"/>
  <c r="G135" i="1"/>
  <c r="A96" i="1"/>
  <c r="A95" i="1"/>
  <c r="G87" i="1"/>
  <c r="G86" i="1"/>
  <c r="G85" i="1"/>
  <c r="G84" i="1"/>
  <c r="G83" i="1"/>
  <c r="G82" i="1"/>
  <c r="G81" i="1"/>
  <c r="G80" i="1"/>
  <c r="G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5AE15DB8-F91F-499E-BE8D-2E4C90183D36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</commentList>
</comments>
</file>

<file path=xl/sharedStrings.xml><?xml version="1.0" encoding="utf-8"?>
<sst xmlns="http://schemas.openxmlformats.org/spreadsheetml/2006/main" count="1116" uniqueCount="689">
  <si>
    <t>ГОСТ</t>
  </si>
  <si>
    <t>Серия</t>
  </si>
  <si>
    <t>Габаритные размеры</t>
  </si>
  <si>
    <t>Объем, м. куб.</t>
  </si>
  <si>
    <t>Масса, тн</t>
  </si>
  <si>
    <t>Цена , руб.  с НДС</t>
  </si>
  <si>
    <t>ПЕРЕМЫЧКИ брусковые рядовые 120*140</t>
  </si>
  <si>
    <t>2 ПБ 10-1п</t>
  </si>
  <si>
    <t>Серия    1.038.1-1 (вып.4)</t>
  </si>
  <si>
    <t>120*140*1030</t>
  </si>
  <si>
    <t>2 ПБ 13-1п</t>
  </si>
  <si>
    <t>120*140*1290</t>
  </si>
  <si>
    <t>2 ПБ 16-2п</t>
  </si>
  <si>
    <t>120*140*1550</t>
  </si>
  <si>
    <t>2 ПБ 17-2п</t>
  </si>
  <si>
    <t>120*140*1690</t>
  </si>
  <si>
    <t>2 ПБ 19-3п</t>
  </si>
  <si>
    <t>120*140*1940</t>
  </si>
  <si>
    <t>2 ПБ 22-3п</t>
  </si>
  <si>
    <t>120*140*2200</t>
  </si>
  <si>
    <t>2 ПБ 25-3п</t>
  </si>
  <si>
    <t>120*140*2460</t>
  </si>
  <si>
    <t>2 ПБ 26-4п</t>
  </si>
  <si>
    <t>120*140*2590</t>
  </si>
  <si>
    <t>2 ПБ 29-4п</t>
  </si>
  <si>
    <t>120*140*2850</t>
  </si>
  <si>
    <t>2 ПБ 30-4п</t>
  </si>
  <si>
    <t>120*140*2980</t>
  </si>
  <si>
    <t>ПЕРЕМЫЧКИ рядовые брусковые 120*220</t>
  </si>
  <si>
    <t>3 ПБ 18-8п</t>
  </si>
  <si>
    <t>Серия    1.038.1-1 (вып.1)</t>
  </si>
  <si>
    <t>120*220*1810</t>
  </si>
  <si>
    <t>3 ПБ 21-8п</t>
  </si>
  <si>
    <t>120*220*2070</t>
  </si>
  <si>
    <t>3 ПБ 25-8п</t>
  </si>
  <si>
    <t>120*220*2460</t>
  </si>
  <si>
    <t>3 ПБ 27-8п</t>
  </si>
  <si>
    <t>120*220*2720</t>
  </si>
  <si>
    <t>3 ПБ 30-8п</t>
  </si>
  <si>
    <t>120*220*2980</t>
  </si>
  <si>
    <t>3 ПБ 34-4п</t>
  </si>
  <si>
    <t>120*220*3370</t>
  </si>
  <si>
    <t>3 ПБ 36-4п</t>
  </si>
  <si>
    <t>120*220*3630</t>
  </si>
  <si>
    <t>3 ПБ 39-8п</t>
  </si>
  <si>
    <t>120*220*3890</t>
  </si>
  <si>
    <t>ПЕРЕМЫЧКИ усиленные брусковые 120*220</t>
  </si>
  <si>
    <t>3 ПБ 13-37п</t>
  </si>
  <si>
    <t>120*220*1290</t>
  </si>
  <si>
    <t>3 ПБ 16-37п</t>
  </si>
  <si>
    <t>120*220*1550</t>
  </si>
  <si>
    <t>3 ПБ 18-37п</t>
  </si>
  <si>
    <t>ПЕРЕМЫЧКИ брусковые 120*290</t>
  </si>
  <si>
    <t>4ПБ 44-8п</t>
  </si>
  <si>
    <t>Сер.1.038.1-1 (вып.1)</t>
  </si>
  <si>
    <t>4ПБ 48-8п</t>
  </si>
  <si>
    <t>ПЕРЕМЫЧКИ усиленные брусковые 250*220</t>
  </si>
  <si>
    <t>5 ПБ 18-27п</t>
  </si>
  <si>
    <t>250*220*1810</t>
  </si>
  <si>
    <t>5 ПБ 21-27п</t>
  </si>
  <si>
    <t>250*220*2070</t>
  </si>
  <si>
    <t>5 ПБ 25-27п</t>
  </si>
  <si>
    <t>250*220*2460</t>
  </si>
  <si>
    <t>5 ПБ 27-27п</t>
  </si>
  <si>
    <t>250*220*2720</t>
  </si>
  <si>
    <t>5 ПБ 30-27п</t>
  </si>
  <si>
    <t>250*220*2980</t>
  </si>
  <si>
    <t>5 ПБ 31-27п</t>
  </si>
  <si>
    <t>250*220*3110</t>
  </si>
  <si>
    <t>5 ПБ 25-37п</t>
  </si>
  <si>
    <t>5 ПБ 30-37п</t>
  </si>
  <si>
    <t>5 ПБ 34-20п</t>
  </si>
  <si>
    <t>250*220*3370</t>
  </si>
  <si>
    <t>5 ПБ 36-20п</t>
  </si>
  <si>
    <t>250*220*3630</t>
  </si>
  <si>
    <t>ПЕРЕМЫЧКИ брусковые рядовые  120 * 90</t>
  </si>
  <si>
    <t>8ПБ 10-1п</t>
  </si>
  <si>
    <t>120*90*1030</t>
  </si>
  <si>
    <t>8ПБ 13-1п</t>
  </si>
  <si>
    <t>120*90*1290</t>
  </si>
  <si>
    <t xml:space="preserve">8ПБ 16-1п </t>
  </si>
  <si>
    <t>120*90*1550</t>
  </si>
  <si>
    <t xml:space="preserve">8ПБ 17-2п </t>
  </si>
  <si>
    <t>120*90*1690</t>
  </si>
  <si>
    <t>8ПБ 19-3п</t>
  </si>
  <si>
    <t>120*90*1940</t>
  </si>
  <si>
    <t>ПЕРЕМЫЧКИ брусковые рядовые  120 * 190</t>
  </si>
  <si>
    <t>9ПБ18-8п</t>
  </si>
  <si>
    <t>120*190*1810</t>
  </si>
  <si>
    <t>9ПБ 21-8п</t>
  </si>
  <si>
    <t>120*190*2070</t>
  </si>
  <si>
    <t>9ПБ 22-3п</t>
  </si>
  <si>
    <t>120*190*2200</t>
  </si>
  <si>
    <t>9ПБ 25-3п</t>
  </si>
  <si>
    <t>120*190*2460</t>
  </si>
  <si>
    <t>9ПБ 25-8п</t>
  </si>
  <si>
    <t>9ПБ 27-8п</t>
  </si>
  <si>
    <t>120*190*2720</t>
  </si>
  <si>
    <t>9ПБ 29-4п</t>
  </si>
  <si>
    <t>120*190*2850</t>
  </si>
  <si>
    <t>9ПБ 30-4п</t>
  </si>
  <si>
    <t>9ПБ 34-4п</t>
  </si>
  <si>
    <t>120*190*3370</t>
  </si>
  <si>
    <t>9ПБ 36-4п</t>
  </si>
  <si>
    <t>120*190*3630</t>
  </si>
  <si>
    <t>ПЕРЕМЫЧКИ брусковые усиленные 120 * 190</t>
  </si>
  <si>
    <t>9ПБ 13-37п</t>
  </si>
  <si>
    <t>120*190*1290</t>
  </si>
  <si>
    <t>9ПБ 16-37п</t>
  </si>
  <si>
    <t>120*190*1550</t>
  </si>
  <si>
    <t>9ПБ 18-37п</t>
  </si>
  <si>
    <t>ПЕРЕМЫЧКИ брусковые рядовые 250*190</t>
  </si>
  <si>
    <t>10ПБ 18-27п</t>
  </si>
  <si>
    <t>250*190*1810</t>
  </si>
  <si>
    <t>10ПБ 21-27п</t>
  </si>
  <si>
    <t>250*190*2070</t>
  </si>
  <si>
    <t>10ПБ 25-27п</t>
  </si>
  <si>
    <t>250*190*2460</t>
  </si>
  <si>
    <t>10ПБ 27-27п</t>
  </si>
  <si>
    <t>250*190*2720</t>
  </si>
  <si>
    <t>ПЕРЕМЫЧКИ брусковые усиленные 250*190</t>
  </si>
  <si>
    <t>10ПБ 25-37п</t>
  </si>
  <si>
    <t>Сер.1.038.1-1 (вып.4)</t>
  </si>
  <si>
    <t>10ПБ 27-37п</t>
  </si>
  <si>
    <t>ПЕРЕМЫЧКИ плитные 380*220</t>
  </si>
  <si>
    <t>3ПП 14-71</t>
  </si>
  <si>
    <t>Серия    1.038.1-1 (вып.2)</t>
  </si>
  <si>
    <t>380*220*1420</t>
  </si>
  <si>
    <t>3ПП 16-71</t>
  </si>
  <si>
    <t>380*220*1550</t>
  </si>
  <si>
    <t>3ПП 18-71</t>
  </si>
  <si>
    <t>380*220*1810</t>
  </si>
  <si>
    <t>3ПП 21-71</t>
  </si>
  <si>
    <t>380*220*2070</t>
  </si>
  <si>
    <t>3ПП 27-71</t>
  </si>
  <si>
    <t>380*220*2720</t>
  </si>
  <si>
    <t>3ПП 30-10</t>
  </si>
  <si>
    <t>380*220*2980</t>
  </si>
  <si>
    <t>ПЕРЕМЫЧКИ плитные 380*190</t>
  </si>
  <si>
    <t>8ПП 30-10п</t>
  </si>
  <si>
    <t>Серия    1.038.1-1 (вып.5)</t>
  </si>
  <si>
    <t>380*190*2980</t>
  </si>
  <si>
    <t>8ПП 27-71п</t>
  </si>
  <si>
    <t>380*190*2720</t>
  </si>
  <si>
    <t>8ПП 25-8п</t>
  </si>
  <si>
    <t>380*190*2460</t>
  </si>
  <si>
    <t>8ПП 23-7п</t>
  </si>
  <si>
    <t>380*190*2330</t>
  </si>
  <si>
    <t>8ПП 21-71п</t>
  </si>
  <si>
    <t>380*190*2070</t>
  </si>
  <si>
    <t>8ПП 21-6п</t>
  </si>
  <si>
    <t>8ПП 18-71п</t>
  </si>
  <si>
    <t>380*190*1810</t>
  </si>
  <si>
    <t>8ПП 18-5п</t>
  </si>
  <si>
    <t>8ПП 14-71п</t>
  </si>
  <si>
    <t>380*190*1420</t>
  </si>
  <si>
    <t>ПЕРЕМЫЧКИ балочные 380*390</t>
  </si>
  <si>
    <t>9ПГ 45-45</t>
  </si>
  <si>
    <t xml:space="preserve">  13015-2003</t>
  </si>
  <si>
    <t>86-сер.239</t>
  </si>
  <si>
    <t>380х390х4550</t>
  </si>
  <si>
    <t>ПРОГОНЫ</t>
  </si>
  <si>
    <t>ПРГ 28.1.3 -4АIII</t>
  </si>
  <si>
    <t>ГОСТ      13015-2003</t>
  </si>
  <si>
    <t>Серия       1.225-2 (вып.12)</t>
  </si>
  <si>
    <t>2780*120*300</t>
  </si>
  <si>
    <t>В20</t>
  </si>
  <si>
    <t>ПРГ 32.1.4 -4АIII</t>
  </si>
  <si>
    <t>3180*120*400</t>
  </si>
  <si>
    <t>ПРГ 36.1.4 -4АIII</t>
  </si>
  <si>
    <t>ПРГ 46.2.5-4т</t>
  </si>
  <si>
    <t>4580*200*500</t>
  </si>
  <si>
    <t>4680*200*500</t>
  </si>
  <si>
    <t>5180*200*500</t>
  </si>
  <si>
    <t>ПРГ 60.2.5 -4АIII</t>
  </si>
  <si>
    <t>5980*200*500</t>
  </si>
  <si>
    <t>В25</t>
  </si>
  <si>
    <t>ПРГ 61.2.5-4т</t>
  </si>
  <si>
    <t>6080*200*500</t>
  </si>
  <si>
    <t>ПРГ 65.2.5 -4АIII</t>
  </si>
  <si>
    <t>Инд.чертеж</t>
  </si>
  <si>
    <t>6500*200*500</t>
  </si>
  <si>
    <t>ЛЕСТНИЧНЫЕ МАРШИ</t>
  </si>
  <si>
    <t>1ЛМ 30.11.15-4</t>
  </si>
  <si>
    <t xml:space="preserve">ГОСТ      9818-85 </t>
  </si>
  <si>
    <t>Сер.1.151.1-7</t>
  </si>
  <si>
    <t>3030*1050*250</t>
  </si>
  <si>
    <t>1ЛМ 30.12.15-4</t>
  </si>
  <si>
    <t>3030*1200*250</t>
  </si>
  <si>
    <t>1ЛМ 27.12.14-4</t>
  </si>
  <si>
    <t>2720*1200*254</t>
  </si>
  <si>
    <t>1ЛМ 27.11.14-4</t>
  </si>
  <si>
    <t>ПЛОЩАДКИ ЛЕСТНИЧНЫЕ</t>
  </si>
  <si>
    <t>2 ЛП 25.15-4к</t>
  </si>
  <si>
    <t xml:space="preserve"> ГОСТ          9818.0-81</t>
  </si>
  <si>
    <t>Серия       1.152.1-8</t>
  </si>
  <si>
    <t>2500*1600*320</t>
  </si>
  <si>
    <r>
      <t xml:space="preserve">СТУПЕНИ </t>
    </r>
    <r>
      <rPr>
        <sz val="12"/>
        <rFont val="Arial Cyr"/>
        <family val="2"/>
        <charset val="204"/>
      </rPr>
      <t xml:space="preserve">(с индексом </t>
    </r>
    <r>
      <rPr>
        <b/>
        <sz val="12"/>
        <rFont val="Arial Cyr"/>
        <charset val="204"/>
      </rPr>
      <t>- 1</t>
    </r>
    <r>
      <rPr>
        <sz val="12"/>
        <rFont val="Arial Cyr"/>
        <family val="2"/>
        <charset val="204"/>
      </rPr>
      <t xml:space="preserve"> одна закладная деталь,с индексом </t>
    </r>
    <r>
      <rPr>
        <b/>
        <sz val="12"/>
        <rFont val="Arial Cyr"/>
        <family val="2"/>
        <charset val="204"/>
      </rPr>
      <t>- 2</t>
    </r>
    <r>
      <rPr>
        <sz val="12"/>
        <rFont val="Arial Cyr"/>
        <family val="2"/>
        <charset val="204"/>
      </rPr>
      <t xml:space="preserve"> - две закладные детали)</t>
    </r>
  </si>
  <si>
    <t>ЛС 11</t>
  </si>
  <si>
    <t xml:space="preserve">ГОСТ     8717.1-2016 </t>
  </si>
  <si>
    <t>Серия        1.155-1    (вып.1)</t>
  </si>
  <si>
    <t>ЛС 11-1</t>
  </si>
  <si>
    <t>ЛС 11-2</t>
  </si>
  <si>
    <t>ЛС 12</t>
  </si>
  <si>
    <t>ЛС 12-1</t>
  </si>
  <si>
    <t>ЛС 12-2</t>
  </si>
  <si>
    <t>ЛС 14</t>
  </si>
  <si>
    <t>ЛС 14-1</t>
  </si>
  <si>
    <t>ЛС 14-2</t>
  </si>
  <si>
    <t>ЛС 15</t>
  </si>
  <si>
    <t>ЛС 15-1</t>
  </si>
  <si>
    <t>ЛС 15-2</t>
  </si>
  <si>
    <t>ЛС 17</t>
  </si>
  <si>
    <t>ЛС 17-1</t>
  </si>
  <si>
    <t>ЛС 17-2</t>
  </si>
  <si>
    <t>ЛС 18</t>
  </si>
  <si>
    <t>ЛС 18-1</t>
  </si>
  <si>
    <t>ЛС 18-2</t>
  </si>
  <si>
    <t>ЛС 20</t>
  </si>
  <si>
    <t>ЛС 20-1</t>
  </si>
  <si>
    <t>ЛС 20-2</t>
  </si>
  <si>
    <t>ЛС 21</t>
  </si>
  <si>
    <t>ЛС 21-1</t>
  </si>
  <si>
    <t>ЛС 21-2</t>
  </si>
  <si>
    <t>ЛС 22</t>
  </si>
  <si>
    <t>ЛС 22-1</t>
  </si>
  <si>
    <t>ЛС 22-2</t>
  </si>
  <si>
    <t>ЛС 23</t>
  </si>
  <si>
    <t>ЛС 23-1</t>
  </si>
  <si>
    <t>ЛС 23-2</t>
  </si>
  <si>
    <t>ЛС 26</t>
  </si>
  <si>
    <t>ЛС 26-1</t>
  </si>
  <si>
    <t>ЛС 26-2</t>
  </si>
  <si>
    <t>ПОДВАЛЬНЫЕ СТУПЕНИ</t>
  </si>
  <si>
    <t>ЛС 9.17</t>
  </si>
  <si>
    <t>Серия       1.155-1    (вып.1)</t>
  </si>
  <si>
    <t>168*290*900</t>
  </si>
  <si>
    <t>ЛС 9.17-2</t>
  </si>
  <si>
    <t>ЛС 11.17</t>
  </si>
  <si>
    <t>168*290*1050</t>
  </si>
  <si>
    <t>ЛС 11.17-2</t>
  </si>
  <si>
    <t>ЛС 12.17</t>
  </si>
  <si>
    <t>168*290*1200</t>
  </si>
  <si>
    <t>ЛС 12.17-2</t>
  </si>
  <si>
    <t>СТЕНОВОЕ КОЛЬЦО (ГОСТ 8020-90)</t>
  </si>
  <si>
    <t>КС 7.3</t>
  </si>
  <si>
    <t>ГОСТ 8020-2016</t>
  </si>
  <si>
    <t>Серия 3.900.1-14</t>
  </si>
  <si>
    <t>700/840 h 290</t>
  </si>
  <si>
    <t>КС 7.9</t>
  </si>
  <si>
    <t>КС 10. 9</t>
  </si>
  <si>
    <t>1000/1160 h 890</t>
  </si>
  <si>
    <t>КС 10. 6</t>
  </si>
  <si>
    <t>1000/1160 h 590</t>
  </si>
  <si>
    <t>КС 10. 3</t>
  </si>
  <si>
    <t>1000/1160 h 290</t>
  </si>
  <si>
    <t>КС 15. 10</t>
  </si>
  <si>
    <t>1500/1680 h1000</t>
  </si>
  <si>
    <t>КС 15. 9</t>
  </si>
  <si>
    <t>1500/1680 h 890</t>
  </si>
  <si>
    <t>КС 15. 6</t>
  </si>
  <si>
    <t>1500/1680 h 590</t>
  </si>
  <si>
    <t>КС 20. 9</t>
  </si>
  <si>
    <t>2000/2200 h 890</t>
  </si>
  <si>
    <t>КС 20. 6</t>
  </si>
  <si>
    <t>2000/2200 h 590</t>
  </si>
  <si>
    <t>ДЕТАЛИ КОЛОДЦЕВ С ФАЛЬЦЕВЫМ СОЕДИНЕНИЕМ (ТУ 5855 - 003 - 14690770 - 2011)</t>
  </si>
  <si>
    <t>ТУ 5855 - 003 - 14690770 - 2011</t>
  </si>
  <si>
    <t xml:space="preserve">Горловина 1000/625х600  </t>
  </si>
  <si>
    <t>для КС 10</t>
  </si>
  <si>
    <t xml:space="preserve">1000/625 h 600 </t>
  </si>
  <si>
    <t>СТЕНОВОЕ КОЛЬЦО С ЛЮКОМ (ТУ 5855 - 006 - 14690770 - 2011)</t>
  </si>
  <si>
    <t>ТУ 5855 - 006 - 14690770 - 2011</t>
  </si>
  <si>
    <t>700/840 h 450</t>
  </si>
  <si>
    <t>КС 7.3 с чугунным люком (Т)</t>
  </si>
  <si>
    <t>КС 7.9 с полимер. люком</t>
  </si>
  <si>
    <t>700/840 h 1050</t>
  </si>
  <si>
    <t>Гидроизоляция наружной повехности  мастикой "АБРИС Р", "Викар"</t>
  </si>
  <si>
    <t>плюс 10%</t>
  </si>
  <si>
    <t>ПЛИТА ПЕРЕКРЫТИЯ КОЛОДЦА</t>
  </si>
  <si>
    <t>ПП 10-1</t>
  </si>
  <si>
    <t xml:space="preserve">ГОСТ       8020-2016    </t>
  </si>
  <si>
    <t>Серия   3.900.1-14</t>
  </si>
  <si>
    <t>D1160*150 d700</t>
  </si>
  <si>
    <t>ПП 10-2</t>
  </si>
  <si>
    <t>1ПП 15-1</t>
  </si>
  <si>
    <t>D1680*150 d700</t>
  </si>
  <si>
    <t>1ПП 15-2</t>
  </si>
  <si>
    <t>1ПП 20-1</t>
  </si>
  <si>
    <t>D2200*160 d700</t>
  </si>
  <si>
    <t>1ПП 20-2</t>
  </si>
  <si>
    <t>ПЛИТА ПЕРЕКРЫТИЯ КОЛОДЦА С ЛЮКОМ (ТУ 5855-002-14690770-2011)</t>
  </si>
  <si>
    <t>ПЛИТЫ ПЕРЕКРЫТИЯ КОЛОДЦА ДОРОЖНЫЕ</t>
  </si>
  <si>
    <t>ПД-6</t>
  </si>
  <si>
    <t xml:space="preserve">ГОСТ 8020-90    </t>
  </si>
  <si>
    <t>2500*1750*220 d580</t>
  </si>
  <si>
    <t xml:space="preserve">ПД 13 </t>
  </si>
  <si>
    <t>ТУ 5855-005-14690770-2011</t>
  </si>
  <si>
    <t>Инд.черт.</t>
  </si>
  <si>
    <t>d1300 h220 d600/930</t>
  </si>
  <si>
    <t xml:space="preserve">ПД 17 </t>
  </si>
  <si>
    <t>d1680 h220 d600/930</t>
  </si>
  <si>
    <t>ДОПОЛНИТЕЛЬНЫЕ КОНСТРУКЦИИ КОЛОДЦЕВ</t>
  </si>
  <si>
    <t xml:space="preserve">КО 6 </t>
  </si>
  <si>
    <t xml:space="preserve">ГОСТ  8020-90    </t>
  </si>
  <si>
    <t>Серия    3.900.1-14</t>
  </si>
  <si>
    <t>d840/580 h70</t>
  </si>
  <si>
    <t>КО-5 (замена чугунной крышки) Инд.чертеж</t>
  </si>
  <si>
    <t>d1000*70</t>
  </si>
  <si>
    <r>
      <rPr>
        <b/>
        <sz val="10"/>
        <rFont val="Arial Cyr"/>
        <charset val="204"/>
      </rPr>
      <t>КМИ 9.30</t>
    </r>
    <r>
      <rPr>
        <sz val="10"/>
        <rFont val="Arial Cyr"/>
        <family val="2"/>
        <charset val="204"/>
      </rPr>
      <t xml:space="preserve"> (колодец монолитный индивидуальный)</t>
    </r>
  </si>
  <si>
    <t>высота по заказу до 3 м</t>
  </si>
  <si>
    <t>Инд. Черт.</t>
  </si>
  <si>
    <t>Камера- 900х900, высота 3000мм, с днищем и отверстиями</t>
  </si>
  <si>
    <r>
      <rPr>
        <b/>
        <sz val="10"/>
        <rFont val="Arial Cyr"/>
        <charset val="204"/>
      </rPr>
      <t>КМИ 15.20</t>
    </r>
    <r>
      <rPr>
        <sz val="10"/>
        <rFont val="Arial Cyr"/>
        <family val="2"/>
        <charset val="204"/>
      </rPr>
      <t xml:space="preserve"> (колодец монолитный индивидуальный)</t>
    </r>
  </si>
  <si>
    <t>высота по заказу до 2 м</t>
  </si>
  <si>
    <t>Камера- 1500х1500, высота 2000мм, с днищем и отверстиями</t>
  </si>
  <si>
    <t>ПЛИТА ДНИЩА КОЛОДЦА</t>
  </si>
  <si>
    <t>ПН 10 (для КС 10)</t>
  </si>
  <si>
    <t xml:space="preserve">ГОСТ       8020-90    </t>
  </si>
  <si>
    <t>d1500*100</t>
  </si>
  <si>
    <t>ПН 15 (для КС 15)</t>
  </si>
  <si>
    <t>d2000*120</t>
  </si>
  <si>
    <t>ПН 20 (для КС 20)</t>
  </si>
  <si>
    <t>d2500*120</t>
  </si>
  <si>
    <t>1ПН 10 (для КС 10)</t>
  </si>
  <si>
    <t>d1260*100</t>
  </si>
  <si>
    <t>1ПН 15 (для КС 15)</t>
  </si>
  <si>
    <t>d1680*120</t>
  </si>
  <si>
    <t>1ПН 20 (для КС 20)</t>
  </si>
  <si>
    <t>d2200*120</t>
  </si>
  <si>
    <t>ТЮБИНГИ</t>
  </si>
  <si>
    <t>П-2 КРТ(крышка)</t>
  </si>
  <si>
    <t>Серия           ИС 01-04 (вып.1-4)</t>
  </si>
  <si>
    <t>2000*2200*120</t>
  </si>
  <si>
    <t>П-2 ПН (днище)</t>
  </si>
  <si>
    <t>ПТ-2У (камера)</t>
  </si>
  <si>
    <t>2000*2200*1000</t>
  </si>
  <si>
    <t>ПЛИТЫ С ОТВЕРСТИЕМ И БАЛКИ ДЛЯ УЗЛОВ ТРАСС КАНАЛОВ</t>
  </si>
  <si>
    <t xml:space="preserve">ПО 1 </t>
  </si>
  <si>
    <t>Серия    3.006.1-2.87</t>
  </si>
  <si>
    <t>2300*2000*180</t>
  </si>
  <si>
    <t>ПО 2</t>
  </si>
  <si>
    <t>1450*1500*120</t>
  </si>
  <si>
    <t>ПО 3</t>
  </si>
  <si>
    <t>1750*1500*160</t>
  </si>
  <si>
    <t>ПО 4</t>
  </si>
  <si>
    <t>2300*1500*200</t>
  </si>
  <si>
    <t>Балка Б-1</t>
  </si>
  <si>
    <t>Серия   3.006.1-287 в.6</t>
  </si>
  <si>
    <t>1160*300*150</t>
  </si>
  <si>
    <t>Балка Б-2</t>
  </si>
  <si>
    <t>1480*300*200</t>
  </si>
  <si>
    <t>Балка Б-3</t>
  </si>
  <si>
    <t>1840*300*250</t>
  </si>
  <si>
    <t>Балка Б-4</t>
  </si>
  <si>
    <t>2160*300*300</t>
  </si>
  <si>
    <t>Балка Б-5</t>
  </si>
  <si>
    <t>Балка Б-6</t>
  </si>
  <si>
    <t>2780*600*300</t>
  </si>
  <si>
    <t>Балка Б-7</t>
  </si>
  <si>
    <t>3380*600*350</t>
  </si>
  <si>
    <t>Балка Б-8</t>
  </si>
  <si>
    <t>4250*600*450</t>
  </si>
  <si>
    <t>Серия   3.006.1-8 в.1-2</t>
  </si>
  <si>
    <t>1480*380*120</t>
  </si>
  <si>
    <t>2200*380*200</t>
  </si>
  <si>
    <t>2460*380*200</t>
  </si>
  <si>
    <t>2750*380*200</t>
  </si>
  <si>
    <t>3370*380*300</t>
  </si>
  <si>
    <t>3580*380*300</t>
  </si>
  <si>
    <t>1500*500*250</t>
  </si>
  <si>
    <t>Балка Б-9</t>
  </si>
  <si>
    <t>2280*500*250</t>
  </si>
  <si>
    <t>Балка Б-10</t>
  </si>
  <si>
    <t>2540*500*250</t>
  </si>
  <si>
    <t>Балка Б-11</t>
  </si>
  <si>
    <t>4080*500*400</t>
  </si>
  <si>
    <t>Балка Б-12</t>
  </si>
  <si>
    <t>4270*500*400</t>
  </si>
  <si>
    <t>Балка Б-13</t>
  </si>
  <si>
    <t>4340*500*400</t>
  </si>
  <si>
    <t>Резервуары для воды прямоугольные сборные железобетонные (детали)</t>
  </si>
  <si>
    <t>Панель стеновая</t>
  </si>
  <si>
    <t>Типовой проект 901-4-58.83</t>
  </si>
  <si>
    <t>Договорная</t>
  </si>
  <si>
    <t>Блок угловой</t>
  </si>
  <si>
    <t>Колонны</t>
  </si>
  <si>
    <t>Ригеля</t>
  </si>
  <si>
    <t>КОЛОННЫ</t>
  </si>
  <si>
    <t xml:space="preserve">Колонны </t>
  </si>
  <si>
    <t>300*300 L до 12 м</t>
  </si>
  <si>
    <t>400*400 L до 12 м</t>
  </si>
  <si>
    <t>ПЛИТЫ ПЕРЕКРЫТИЯ КАНАЛА И КАМЕРЫ</t>
  </si>
  <si>
    <t>Плита ПТ300.90.10-9</t>
  </si>
  <si>
    <t>2990*880*100</t>
  </si>
  <si>
    <t>Плита ПТ75.90.10-9</t>
  </si>
  <si>
    <t>740*880*100</t>
  </si>
  <si>
    <t>Плита ПТ300.120.12-6</t>
  </si>
  <si>
    <t>3.006.1-8</t>
  </si>
  <si>
    <t>2990*1180*120</t>
  </si>
  <si>
    <t>Плита ПТ75.120.12-6</t>
  </si>
  <si>
    <t>740*1180*120</t>
  </si>
  <si>
    <t>П -3д</t>
  </si>
  <si>
    <t>Серия      ИС      01-04 (вып.2)</t>
  </si>
  <si>
    <t>1450*590*100</t>
  </si>
  <si>
    <t>П -2д</t>
  </si>
  <si>
    <t>1150*590*100</t>
  </si>
  <si>
    <t>П -1д</t>
  </si>
  <si>
    <t>850*580*70</t>
  </si>
  <si>
    <t>П 5-8 (для Л-3)</t>
  </si>
  <si>
    <t>780*295*100</t>
  </si>
  <si>
    <t>П 8-8 (для Л-5)</t>
  </si>
  <si>
    <t>1160*2950*100</t>
  </si>
  <si>
    <t>П 8-11 (для Л-5)</t>
  </si>
  <si>
    <t>П 11-8 (для Л-7)</t>
  </si>
  <si>
    <t>1480*2950*100</t>
  </si>
  <si>
    <t>ПЛИТЫ ДНИЩА КАНАЛА</t>
  </si>
  <si>
    <t>Плита ПД300.90.10-9</t>
  </si>
  <si>
    <t>Плита ПД75.120.12-9</t>
  </si>
  <si>
    <t>13015-2003</t>
  </si>
  <si>
    <t>3.006.1-8(вып.3-1)</t>
  </si>
  <si>
    <t>ПЛИТЫ ПЕРЕКРЫТИЯ</t>
  </si>
  <si>
    <t>Плита 4ПГ6</t>
  </si>
  <si>
    <t>ГОСТ 28042-2013</t>
  </si>
  <si>
    <t>1465.1-20 в.1</t>
  </si>
  <si>
    <t>5970*1490*300</t>
  </si>
  <si>
    <t>ПТ 42-12</t>
  </si>
  <si>
    <t>4200*580*70</t>
  </si>
  <si>
    <t>ПТ 22-12</t>
  </si>
  <si>
    <t>ИИ 03-02</t>
  </si>
  <si>
    <t>2200*1200*140</t>
  </si>
  <si>
    <t>ПЛИТЫ ДОРОЖНЫЕ</t>
  </si>
  <si>
    <t>2П 30.18-10</t>
  </si>
  <si>
    <t>ГОСТ    21924.0-84</t>
  </si>
  <si>
    <t>3000х1800х170</t>
  </si>
  <si>
    <t>2П 30.18-30</t>
  </si>
  <si>
    <t>1П 30.18-30</t>
  </si>
  <si>
    <t>3000*1800*170</t>
  </si>
  <si>
    <t>ПД 2-6</t>
  </si>
  <si>
    <t>1500*3000*180</t>
  </si>
  <si>
    <t>Плита парапетная</t>
  </si>
  <si>
    <t>ПП 5-50</t>
  </si>
  <si>
    <t>Сер.1.138-3</t>
  </si>
  <si>
    <t>500*500*100*50</t>
  </si>
  <si>
    <t>ПАНЕЛИ СТЕНОВЫЕ КЕРАМЗИТОБЕТОННЫЕ по серии 1.030.1-1/88</t>
  </si>
  <si>
    <t>ЛОТКИ серия ИС-01-04 (по заказу возможна битумная гидроизоляция)</t>
  </si>
  <si>
    <t>Л - 3</t>
  </si>
  <si>
    <t>Серия            ИС 01-04</t>
  </si>
  <si>
    <t xml:space="preserve"> 780*680*2970</t>
  </si>
  <si>
    <t>Л - 5</t>
  </si>
  <si>
    <t>1080*680*2970</t>
  </si>
  <si>
    <t>ЛО 4</t>
  </si>
  <si>
    <t>1160*1020*2050</t>
  </si>
  <si>
    <t>БЛОЧКИ 290*400*240</t>
  </si>
  <si>
    <t>290*400*240</t>
  </si>
  <si>
    <t>ФУНДАМЕНТНЫЕ БЛОКИ</t>
  </si>
  <si>
    <t>ФБС 24-6-6т</t>
  </si>
  <si>
    <t>2380*600*580</t>
  </si>
  <si>
    <t>ФБС 24-5-6т</t>
  </si>
  <si>
    <t>2380*500*580</t>
  </si>
  <si>
    <t>ФБС 24-4-6Т</t>
  </si>
  <si>
    <t>2380*400*580</t>
  </si>
  <si>
    <t>ФБС 24-3-6т</t>
  </si>
  <si>
    <t>2380*300*580</t>
  </si>
  <si>
    <t>ФБС 12-6-6Т</t>
  </si>
  <si>
    <t>1180*600*580</t>
  </si>
  <si>
    <t>ФБС 12-5-6т</t>
  </si>
  <si>
    <t>1180*500*580</t>
  </si>
  <si>
    <t>ФБС 12-4-6т</t>
  </si>
  <si>
    <t>1180*400*580</t>
  </si>
  <si>
    <t>ФБС 12-3-6т</t>
  </si>
  <si>
    <t>1180*300*580</t>
  </si>
  <si>
    <t>ФБС 9-6-6т</t>
  </si>
  <si>
    <t>880*600*580</t>
  </si>
  <si>
    <t>ФБС 9-5-6т</t>
  </si>
  <si>
    <t>880*500*580</t>
  </si>
  <si>
    <t>ФБС 9-4-6т</t>
  </si>
  <si>
    <t>880*400*580</t>
  </si>
  <si>
    <t>ФБС 9-3-6т</t>
  </si>
  <si>
    <t>880*300*580</t>
  </si>
  <si>
    <t>ПЛИТЫ ЛЕНТОЧНЫХ ФУНДАМЕНТОВ</t>
  </si>
  <si>
    <t>ФЛ  8-12-2</t>
  </si>
  <si>
    <t>ГОСТ      13580-85</t>
  </si>
  <si>
    <t>800*300*1180</t>
  </si>
  <si>
    <t>ФЛ  8-24-2</t>
  </si>
  <si>
    <t>800*300*2380</t>
  </si>
  <si>
    <t>ФЛ 10-8-2</t>
  </si>
  <si>
    <t>1000*300*800</t>
  </si>
  <si>
    <t>ФЛ 10-12-2</t>
  </si>
  <si>
    <t>1000*300*1180</t>
  </si>
  <si>
    <t>ФЛ 10-24-2</t>
  </si>
  <si>
    <t>1000*300*2380</t>
  </si>
  <si>
    <t>ФЛ 12-8-2</t>
  </si>
  <si>
    <t>1200*300*800</t>
  </si>
  <si>
    <t>ФЛ 12-12-2</t>
  </si>
  <si>
    <t>1200*300*1180</t>
  </si>
  <si>
    <t>ФЛ 12-24-2</t>
  </si>
  <si>
    <t>1200*300*2380</t>
  </si>
  <si>
    <t>ФЛ 14-24-2</t>
  </si>
  <si>
    <t>1400*300*2380</t>
  </si>
  <si>
    <t>ФЛ 14-12-2</t>
  </si>
  <si>
    <t>1400*300*1200</t>
  </si>
  <si>
    <t>ФЛ 14-8-2</t>
  </si>
  <si>
    <t>1400*300*800</t>
  </si>
  <si>
    <t>ФЛ 16-12-2</t>
  </si>
  <si>
    <t>1600*300*1180</t>
  </si>
  <si>
    <t>ФЛ 16-24-2</t>
  </si>
  <si>
    <t>1600*300*2380</t>
  </si>
  <si>
    <t>ФЛ 20-12-2</t>
  </si>
  <si>
    <t>2000*500*1180</t>
  </si>
  <si>
    <t>ФЛ 20-8-2</t>
  </si>
  <si>
    <t>2000*500*800</t>
  </si>
  <si>
    <t>ФЛ 24-12-2</t>
  </si>
  <si>
    <t>2400*1180*500</t>
  </si>
  <si>
    <t>ФЛ 24-12-3</t>
  </si>
  <si>
    <t>ФЛ 16-12-3</t>
  </si>
  <si>
    <t>1600*1180*300</t>
  </si>
  <si>
    <t>ФЛ 14-24-3</t>
  </si>
  <si>
    <t>ФЛ 14-12-3</t>
  </si>
  <si>
    <t>1400*1400*300</t>
  </si>
  <si>
    <t>ФЛ  8-12-3</t>
  </si>
  <si>
    <t>ФЛ  8-24-3</t>
  </si>
  <si>
    <t>СТОЛБЫ</t>
  </si>
  <si>
    <t>СТ-2.4</t>
  </si>
  <si>
    <t>Серия       3.017-1   (вып.1)</t>
  </si>
  <si>
    <t>120*120*2400</t>
  </si>
  <si>
    <t xml:space="preserve">СТ-3 </t>
  </si>
  <si>
    <t>150*150*3000</t>
  </si>
  <si>
    <t>ЭЛЕМЕНТЫ ЗАБОРОВ (стоимость 1 пог.метра = 5333 руб.)</t>
  </si>
  <si>
    <t>ПО 1-1 (плита)</t>
  </si>
  <si>
    <t>Серия А-74</t>
  </si>
  <si>
    <t>3000*3000</t>
  </si>
  <si>
    <t>ФК - 5 (стакан)</t>
  </si>
  <si>
    <t>900*750*600</t>
  </si>
  <si>
    <t xml:space="preserve">Плита забора </t>
  </si>
  <si>
    <t>3000*1500*140</t>
  </si>
  <si>
    <t xml:space="preserve">Столб </t>
  </si>
  <si>
    <t>180*180*4200</t>
  </si>
  <si>
    <t>ЦВЕТОЧНИЦА</t>
  </si>
  <si>
    <t>850*850*500</t>
  </si>
  <si>
    <t>ОПОРНЫЕ ПОДУШКИ</t>
  </si>
  <si>
    <t>ОП 1</t>
  </si>
  <si>
    <t>200*200*90</t>
  </si>
  <si>
    <t>ОП 2</t>
  </si>
  <si>
    <t>200*300*90</t>
  </si>
  <si>
    <t>ОП 3</t>
  </si>
  <si>
    <t>400*400*90</t>
  </si>
  <si>
    <t>ОП 1 с з/д</t>
  </si>
  <si>
    <t>3.006.1-2.87</t>
  </si>
  <si>
    <t>ОП 2 с з/д</t>
  </si>
  <si>
    <t>ОП 3 с з/д</t>
  </si>
  <si>
    <t xml:space="preserve">ОП 4-4м </t>
  </si>
  <si>
    <t>Серия 1.225-2.12</t>
  </si>
  <si>
    <t>380*380*190 (з.д.360*360)</t>
  </si>
  <si>
    <t>ОП 5-4а</t>
  </si>
  <si>
    <t>380*510*190 (з.д.380*510)</t>
  </si>
  <si>
    <t>ОП 5-4м</t>
  </si>
  <si>
    <t>380*510*190 (з.д.350*350)</t>
  </si>
  <si>
    <t>ОП 6-5а</t>
  </si>
  <si>
    <t>640*510*190 (з.д.510*390)</t>
  </si>
  <si>
    <t>ПРИСТАВКИ ПТ</t>
  </si>
  <si>
    <t>ПТ 33-1,7</t>
  </si>
  <si>
    <t xml:space="preserve">ГОСТ 13015.0, ТУ 5863-006-00113557-94 </t>
  </si>
  <si>
    <t>Серии 3.407.1-57/82</t>
  </si>
  <si>
    <t>3250*220*180/100</t>
  </si>
  <si>
    <t>ПТ 33-4</t>
  </si>
  <si>
    <t>ПТ 43-2,2</t>
  </si>
  <si>
    <t>4250*220*180/100</t>
  </si>
  <si>
    <t>ПЛИТКА ТРОТУАРНАЯ</t>
  </si>
  <si>
    <t>К -6а</t>
  </si>
  <si>
    <t>ГОСТ      17608-81</t>
  </si>
  <si>
    <t>500*500*50</t>
  </si>
  <si>
    <t>К -6б</t>
  </si>
  <si>
    <t>500*500*70</t>
  </si>
  <si>
    <t>Конусный ограничитель</t>
  </si>
  <si>
    <t>d=640/220 h=300</t>
  </si>
  <si>
    <t>ИЗДЕЛИЯ ИЗ АРМАТУРЫ</t>
  </si>
  <si>
    <t>Кладочная сетка</t>
  </si>
  <si>
    <t>ГОСТ10922-90</t>
  </si>
  <si>
    <t>руб/тн</t>
  </si>
  <si>
    <t>Изготовление кладочной сетки</t>
  </si>
  <si>
    <t>Арматура в заготовках</t>
  </si>
  <si>
    <t>Арматурные каркасы по заказу</t>
  </si>
  <si>
    <t>1ПП 15-2 с чуг-ным люком (Т)</t>
  </si>
  <si>
    <t>1ПП 20-2 с чуг-ным люком (Т)</t>
  </si>
  <si>
    <t>КС 7.3 с полим-ным люком</t>
  </si>
  <si>
    <t>ПП 10-2 с чуг-ным люком (Т)</t>
  </si>
  <si>
    <t>120*190*2980</t>
  </si>
  <si>
    <t xml:space="preserve">Прейскурант цен на продукцию ООО "Промбетон" </t>
  </si>
  <si>
    <t>2720*1050*254</t>
  </si>
  <si>
    <t>КС 15. 3</t>
  </si>
  <si>
    <t>1500/1680 h 290</t>
  </si>
  <si>
    <t>КС 25. 6</t>
  </si>
  <si>
    <t>2500/2700 h 590</t>
  </si>
  <si>
    <t>120*290*4410</t>
  </si>
  <si>
    <t>120*290*4800</t>
  </si>
  <si>
    <t>700/840 h 890</t>
  </si>
  <si>
    <t>2650*300*300</t>
  </si>
  <si>
    <t>3580*120*400</t>
  </si>
  <si>
    <t xml:space="preserve">           ГОСТ        948-2016      </t>
  </si>
  <si>
    <t xml:space="preserve">ГОСТ         948-2016      </t>
  </si>
  <si>
    <t xml:space="preserve">ГОСТ        948-2016 </t>
  </si>
  <si>
    <t xml:space="preserve">ГОСТ       948-2016 </t>
  </si>
  <si>
    <t xml:space="preserve">ГОСТ        948-2016      </t>
  </si>
  <si>
    <t xml:space="preserve">ГОСТ         948-2016     </t>
  </si>
  <si>
    <t>ГОСТ      13579-2018</t>
  </si>
  <si>
    <t>2840*380*300</t>
  </si>
  <si>
    <t>1ПП 25-1</t>
  </si>
  <si>
    <t>D2700*160 d700</t>
  </si>
  <si>
    <t>ПН 25 (для КС 25)</t>
  </si>
  <si>
    <t>d3000*120</t>
  </si>
  <si>
    <t>Наименование изделий</t>
  </si>
  <si>
    <t xml:space="preserve">Класс  бетона </t>
  </si>
  <si>
    <t>В15</t>
  </si>
  <si>
    <t>В22,5</t>
  </si>
  <si>
    <t xml:space="preserve"> 145*360*1050</t>
  </si>
  <si>
    <t>145*360*1050</t>
  </si>
  <si>
    <t>145*360*1200</t>
  </si>
  <si>
    <t>145*360*1350</t>
  </si>
  <si>
    <t>145*360*1500</t>
  </si>
  <si>
    <t>145*360*1650</t>
  </si>
  <si>
    <t>145*360*1800</t>
  </si>
  <si>
    <t>145*360*2000</t>
  </si>
  <si>
    <t>145*360*2100</t>
  </si>
  <si>
    <t>145*360*2200</t>
  </si>
  <si>
    <t>145*360*2300</t>
  </si>
  <si>
    <t>145*360*2600</t>
  </si>
  <si>
    <t>В30</t>
  </si>
  <si>
    <t>В7,5</t>
  </si>
  <si>
    <t>В12,5</t>
  </si>
  <si>
    <t>В,15</t>
  </si>
  <si>
    <t>СБОРНЫЕ ЖЕЛЕЗОБЕТОННЫЕ УПОРЫ</t>
  </si>
  <si>
    <t>Упор УГ-1</t>
  </si>
  <si>
    <t>Серия        3.001.1-3</t>
  </si>
  <si>
    <t>400*400*700</t>
  </si>
  <si>
    <t>Упор УГ-4</t>
  </si>
  <si>
    <t>500*700*1000</t>
  </si>
  <si>
    <t>Упор УГ-5</t>
  </si>
  <si>
    <t>700*1200*1400</t>
  </si>
  <si>
    <t>Упор УГ-6</t>
  </si>
  <si>
    <t>Упор УГ-10</t>
  </si>
  <si>
    <t>800*1400*1800</t>
  </si>
  <si>
    <t>Упор УГ-14</t>
  </si>
  <si>
    <t>1000*1600*2200</t>
  </si>
  <si>
    <t>Упор УН-1</t>
  </si>
  <si>
    <t>500*200*500</t>
  </si>
  <si>
    <t>Упор УН-6</t>
  </si>
  <si>
    <t>1000*400*1000</t>
  </si>
  <si>
    <t>Упор УН-11</t>
  </si>
  <si>
    <t>1500*600*1500</t>
  </si>
  <si>
    <t>Упор УН-16</t>
  </si>
  <si>
    <t>2000*700*2000</t>
  </si>
  <si>
    <t>Упор УН-18</t>
  </si>
  <si>
    <t>2200*800*2200</t>
  </si>
  <si>
    <t>Упор УВ-1</t>
  </si>
  <si>
    <t>600*500*600</t>
  </si>
  <si>
    <t>Упор УВ-4а</t>
  </si>
  <si>
    <t>900*800*900</t>
  </si>
  <si>
    <t>Упор УВ-6а</t>
  </si>
  <si>
    <t>1100*1000*1100</t>
  </si>
  <si>
    <t>Упор УВ-9</t>
  </si>
  <si>
    <t>1400*1300*1400</t>
  </si>
  <si>
    <t>Упор УВ-11</t>
  </si>
  <si>
    <t>1600*1500*1600</t>
  </si>
  <si>
    <t>Упор УВ-13а</t>
  </si>
  <si>
    <t>1700*1600*1700</t>
  </si>
  <si>
    <t>СТАКАНЫ СБОРНЫЕ ЖЕЛЕЗОБЕТОННЫЕ</t>
  </si>
  <si>
    <t>Стакан СШ 4</t>
  </si>
  <si>
    <t>Серии 1.494-24 выпуск 1    Серии 1.465-7 выпуск 5</t>
  </si>
  <si>
    <t>520*400*520</t>
  </si>
  <si>
    <t>Стакан СШ 7</t>
  </si>
  <si>
    <t>820*400*820</t>
  </si>
  <si>
    <t>Стакан СШ 10</t>
  </si>
  <si>
    <t>1120*400*1120</t>
  </si>
  <si>
    <t>Стакан СШ 12</t>
  </si>
  <si>
    <t>1320*400*1320</t>
  </si>
  <si>
    <t>Стакан СШ 14</t>
  </si>
  <si>
    <t>1570*400*1570</t>
  </si>
  <si>
    <t>Стакан СБ4А-1</t>
  </si>
  <si>
    <t>Стакан СБ7А-1</t>
  </si>
  <si>
    <t>Стакан СБ10А-1</t>
  </si>
  <si>
    <t>Стакан СБ12Б-1</t>
  </si>
  <si>
    <t>Стакан СБ14Б-1</t>
  </si>
  <si>
    <t>Фундаменты ФТ и трансформаторные плиты</t>
  </si>
  <si>
    <t>КС 7.9 с чугунным люком (Т)</t>
  </si>
  <si>
    <t xml:space="preserve">ПП 10-2 с полим-ным люком </t>
  </si>
  <si>
    <t xml:space="preserve">ПП 15-2 с полим-ным люком </t>
  </si>
  <si>
    <t xml:space="preserve">1ПП 20-2 с полим-ным люком </t>
  </si>
  <si>
    <t>Дата ввода в дейстивие - с 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</si>
</sst>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FF0000"/>
      <name val="Arial Cyr"/>
      <family val="2"/>
      <charset val="204"/>
    </font>
    <font>
      <sz val="12"/>
      <color theme="1"/>
      <name val="Arial Cyr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sz val="7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Arial Cyr"/>
      <charset val="204"/>
    </font>
    <font>
      <b/>
      <sz val="8"/>
      <color indexed="8"/>
      <name val="Tahoma"/>
      <family val="2"/>
      <charset val="204"/>
    </font>
    <font>
      <b/>
      <sz val="12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9" xfId="0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3" fontId="2" fillId="2" borderId="12" xfId="0" applyNumberFormat="1" applyFont="1" applyFill="1" applyBorder="1" applyAlignment="1">
      <alignment horizontal="center" vertical="top" wrapText="1"/>
    </xf>
    <xf numFmtId="0" fontId="0" fillId="2" borderId="15" xfId="0" applyFill="1" applyBorder="1"/>
    <xf numFmtId="3" fontId="2" fillId="2" borderId="10" xfId="0" applyNumberFormat="1" applyFont="1" applyFill="1" applyBorder="1" applyAlignment="1">
      <alignment horizontal="center" wrapText="1"/>
    </xf>
    <xf numFmtId="0" fontId="23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14" fillId="2" borderId="13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wrapText="1"/>
    </xf>
    <xf numFmtId="0" fontId="2" fillId="2" borderId="9" xfId="0" applyFont="1" applyFill="1" applyBorder="1"/>
    <xf numFmtId="0" fontId="15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4" fillId="2" borderId="21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0" fontId="15" fillId="2" borderId="31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0" fontId="15" fillId="2" borderId="32" xfId="0" applyFont="1" applyFill="1" applyBorder="1"/>
    <xf numFmtId="0" fontId="15" fillId="2" borderId="11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 shrinkToFit="1"/>
    </xf>
    <xf numFmtId="0" fontId="15" fillId="2" borderId="33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164" fontId="18" fillId="2" borderId="41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0" fontId="7" fillId="2" borderId="41" xfId="0" applyFont="1" applyFill="1" applyBorder="1"/>
    <xf numFmtId="0" fontId="8" fillId="2" borderId="42" xfId="0" applyFont="1" applyFill="1" applyBorder="1"/>
    <xf numFmtId="0" fontId="20" fillId="2" borderId="36" xfId="0" applyFont="1" applyFill="1" applyBorder="1"/>
    <xf numFmtId="3" fontId="2" fillId="2" borderId="38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/>
    <xf numFmtId="0" fontId="2" fillId="2" borderId="45" xfId="0" applyFont="1" applyFill="1" applyBorder="1"/>
    <xf numFmtId="0" fontId="12" fillId="2" borderId="13" xfId="0" applyFont="1" applyFill="1" applyBorder="1" applyAlignment="1">
      <alignment wrapText="1"/>
    </xf>
    <xf numFmtId="0" fontId="13" fillId="2" borderId="13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3" fontId="2" fillId="2" borderId="46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15" fillId="2" borderId="13" xfId="0" applyFont="1" applyFill="1" applyBorder="1" applyAlignment="1">
      <alignment horizontal="left" vertical="center" wrapText="1"/>
    </xf>
    <xf numFmtId="0" fontId="2" fillId="2" borderId="48" xfId="0" applyFont="1" applyFill="1" applyBorder="1"/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2" borderId="39" xfId="0" applyFont="1" applyFill="1" applyBorder="1" applyAlignment="1">
      <alignment horizontal="center" vertical="top" wrapText="1"/>
    </xf>
    <xf numFmtId="0" fontId="2" fillId="2" borderId="0" xfId="0" applyFont="1" applyFill="1"/>
    <xf numFmtId="0" fontId="15" fillId="2" borderId="4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0" fontId="2" fillId="2" borderId="51" xfId="0" applyFont="1" applyFill="1" applyBorder="1"/>
    <xf numFmtId="0" fontId="4" fillId="2" borderId="52" xfId="0" applyFont="1" applyFill="1" applyBorder="1" applyAlignment="1">
      <alignment horizontal="center"/>
    </xf>
    <xf numFmtId="0" fontId="7" fillId="2" borderId="51" xfId="0" applyFont="1" applyFill="1" applyBorder="1"/>
    <xf numFmtId="0" fontId="7" fillId="2" borderId="53" xfId="0" applyFont="1" applyFill="1" applyBorder="1"/>
    <xf numFmtId="0" fontId="4" fillId="2" borderId="52" xfId="0" applyFont="1" applyFill="1" applyBorder="1" applyAlignment="1">
      <alignment horizontal="center" vertical="center"/>
    </xf>
    <xf numFmtId="0" fontId="2" fillId="2" borderId="53" xfId="0" applyFont="1" applyFill="1" applyBorder="1"/>
    <xf numFmtId="0" fontId="2" fillId="2" borderId="51" xfId="0" applyFont="1" applyFill="1" applyBorder="1" applyAlignment="1">
      <alignment horizontal="left" vertical="center" wrapText="1"/>
    </xf>
    <xf numFmtId="0" fontId="2" fillId="2" borderId="54" xfId="0" applyFont="1" applyFill="1" applyBorder="1"/>
    <xf numFmtId="0" fontId="4" fillId="2" borderId="33" xfId="0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3" fontId="2" fillId="2" borderId="55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/>
    </xf>
    <xf numFmtId="0" fontId="4" fillId="2" borderId="5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3" fontId="2" fillId="2" borderId="5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/>
    </xf>
    <xf numFmtId="0" fontId="4" fillId="2" borderId="51" xfId="0" applyFont="1" applyFill="1" applyBorder="1"/>
    <xf numFmtId="0" fontId="15" fillId="2" borderId="52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0" fillId="2" borderId="53" xfId="0" applyFont="1" applyFill="1" applyBorder="1"/>
    <xf numFmtId="0" fontId="24" fillId="2" borderId="52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left" vertical="center"/>
    </xf>
    <xf numFmtId="166" fontId="18" fillId="2" borderId="52" xfId="0" applyNumberFormat="1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 vertical="top" wrapText="1"/>
    </xf>
    <xf numFmtId="0" fontId="2" fillId="2" borderId="65" xfId="0" applyFont="1" applyFill="1" applyBorder="1"/>
    <xf numFmtId="0" fontId="4" fillId="2" borderId="66" xfId="0" applyFont="1" applyFill="1" applyBorder="1" applyAlignment="1">
      <alignment horizontal="center"/>
    </xf>
    <xf numFmtId="164" fontId="2" fillId="2" borderId="67" xfId="0" applyNumberFormat="1" applyFont="1" applyFill="1" applyBorder="1" applyAlignment="1">
      <alignment horizontal="center"/>
    </xf>
    <xf numFmtId="0" fontId="2" fillId="2" borderId="68" xfId="0" applyFont="1" applyFill="1" applyBorder="1"/>
    <xf numFmtId="0" fontId="4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164" fontId="2" fillId="2" borderId="73" xfId="0" applyNumberFormat="1" applyFont="1" applyFill="1" applyBorder="1" applyAlignment="1">
      <alignment horizontal="center"/>
    </xf>
    <xf numFmtId="3" fontId="2" fillId="2" borderId="74" xfId="0" applyNumberFormat="1" applyFont="1" applyFill="1" applyBorder="1" applyAlignment="1">
      <alignment horizontal="center"/>
    </xf>
    <xf numFmtId="0" fontId="2" fillId="2" borderId="75" xfId="0" applyFont="1" applyFill="1" applyBorder="1"/>
    <xf numFmtId="0" fontId="2" fillId="2" borderId="77" xfId="0" applyFont="1" applyFill="1" applyBorder="1"/>
    <xf numFmtId="0" fontId="2" fillId="2" borderId="79" xfId="0" applyFont="1" applyFill="1" applyBorder="1" applyAlignment="1">
      <alignment horizontal="center"/>
    </xf>
    <xf numFmtId="0" fontId="2" fillId="2" borderId="84" xfId="0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164" fontId="2" fillId="2" borderId="85" xfId="0" applyNumberFormat="1" applyFont="1" applyFill="1" applyBorder="1" applyAlignment="1">
      <alignment horizontal="center" vertical="center"/>
    </xf>
    <xf numFmtId="3" fontId="2" fillId="2" borderId="88" xfId="0" applyNumberFormat="1" applyFont="1" applyFill="1" applyBorder="1" applyAlignment="1">
      <alignment horizontal="center" vertical="center" wrapText="1"/>
    </xf>
    <xf numFmtId="0" fontId="2" fillId="2" borderId="92" xfId="0" applyFont="1" applyFill="1" applyBorder="1"/>
    <xf numFmtId="0" fontId="7" fillId="2" borderId="92" xfId="0" applyFont="1" applyFill="1" applyBorder="1"/>
    <xf numFmtId="3" fontId="9" fillId="2" borderId="93" xfId="0" applyNumberFormat="1" applyFont="1" applyFill="1" applyBorder="1" applyAlignment="1">
      <alignment horizontal="center"/>
    </xf>
    <xf numFmtId="3" fontId="2" fillId="2" borderId="93" xfId="0" applyNumberFormat="1" applyFont="1" applyFill="1" applyBorder="1" applyAlignment="1">
      <alignment horizontal="center"/>
    </xf>
    <xf numFmtId="0" fontId="2" fillId="2" borderId="94" xfId="0" applyFont="1" applyFill="1" applyBorder="1" applyAlignment="1">
      <alignment horizontal="center" vertical="top" wrapText="1"/>
    </xf>
    <xf numFmtId="0" fontId="2" fillId="2" borderId="92" xfId="0" applyFont="1" applyFill="1" applyBorder="1" applyAlignment="1">
      <alignment vertical="center"/>
    </xf>
    <xf numFmtId="3" fontId="2" fillId="2" borderId="93" xfId="0" applyNumberFormat="1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wrapText="1"/>
    </xf>
    <xf numFmtId="0" fontId="4" fillId="2" borderId="80" xfId="0" applyFont="1" applyFill="1" applyBorder="1" applyAlignment="1">
      <alignment horizontal="center"/>
    </xf>
    <xf numFmtId="0" fontId="2" fillId="2" borderId="94" xfId="0" applyFont="1" applyFill="1" applyBorder="1" applyAlignment="1">
      <alignment horizontal="center" wrapText="1"/>
    </xf>
    <xf numFmtId="164" fontId="2" fillId="2" borderId="80" xfId="0" applyNumberFormat="1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 wrapText="1"/>
    </xf>
    <xf numFmtId="3" fontId="2" fillId="2" borderId="88" xfId="0" applyNumberFormat="1" applyFont="1" applyFill="1" applyBorder="1" applyAlignment="1">
      <alignment horizontal="center"/>
    </xf>
    <xf numFmtId="3" fontId="2" fillId="2" borderId="74" xfId="0" applyNumberFormat="1" applyFont="1" applyFill="1" applyBorder="1" applyAlignment="1">
      <alignment horizontal="center" vertical="center"/>
    </xf>
    <xf numFmtId="0" fontId="2" fillId="2" borderId="107" xfId="0" applyFont="1" applyFill="1" applyBorder="1"/>
    <xf numFmtId="3" fontId="2" fillId="2" borderId="111" xfId="0" applyNumberFormat="1" applyFont="1" applyFill="1" applyBorder="1" applyAlignment="1">
      <alignment horizontal="center"/>
    </xf>
    <xf numFmtId="0" fontId="19" fillId="2" borderId="8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10" fillId="2" borderId="112" xfId="0" applyFont="1" applyFill="1" applyBorder="1"/>
    <xf numFmtId="3" fontId="2" fillId="2" borderId="113" xfId="0" applyNumberFormat="1" applyFont="1" applyFill="1" applyBorder="1" applyAlignment="1">
      <alignment horizontal="center"/>
    </xf>
    <xf numFmtId="0" fontId="23" fillId="2" borderId="92" xfId="0" applyFont="1" applyFill="1" applyBorder="1"/>
    <xf numFmtId="0" fontId="28" fillId="2" borderId="92" xfId="0" applyFont="1" applyFill="1" applyBorder="1"/>
    <xf numFmtId="0" fontId="2" fillId="2" borderId="115" xfId="0" applyFont="1" applyFill="1" applyBorder="1"/>
    <xf numFmtId="0" fontId="2" fillId="2" borderId="116" xfId="0" applyFont="1" applyFill="1" applyBorder="1"/>
    <xf numFmtId="0" fontId="4" fillId="2" borderId="104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164" fontId="2" fillId="2" borderId="118" xfId="0" applyNumberFormat="1" applyFont="1" applyFill="1" applyBorder="1" applyAlignment="1">
      <alignment horizontal="center"/>
    </xf>
    <xf numFmtId="0" fontId="18" fillId="2" borderId="120" xfId="0" applyFont="1" applyFill="1" applyBorder="1" applyAlignment="1">
      <alignment horizontal="center" vertical="center"/>
    </xf>
    <xf numFmtId="0" fontId="18" fillId="2" borderId="109" xfId="0" applyFont="1" applyFill="1" applyBorder="1" applyAlignment="1">
      <alignment horizontal="left" vertical="center"/>
    </xf>
    <xf numFmtId="0" fontId="15" fillId="2" borderId="121" xfId="0" applyFont="1" applyFill="1" applyBorder="1" applyAlignment="1">
      <alignment horizontal="center" vertical="center"/>
    </xf>
    <xf numFmtId="0" fontId="18" fillId="2" borderId="121" xfId="0" applyFont="1" applyFill="1" applyBorder="1" applyAlignment="1">
      <alignment horizontal="center" vertical="center"/>
    </xf>
    <xf numFmtId="166" fontId="18" fillId="2" borderId="121" xfId="0" applyNumberFormat="1" applyFont="1" applyFill="1" applyBorder="1" applyAlignment="1">
      <alignment horizontal="center" vertical="center"/>
    </xf>
    <xf numFmtId="0" fontId="18" fillId="2" borderId="111" xfId="0" applyFont="1" applyFill="1" applyBorder="1" applyAlignment="1">
      <alignment horizontal="center" vertical="center"/>
    </xf>
    <xf numFmtId="0" fontId="18" fillId="2" borderId="109" xfId="0" applyFont="1" applyFill="1" applyBorder="1" applyAlignment="1">
      <alignment horizontal="left" vertical="center" wrapText="1"/>
    </xf>
    <xf numFmtId="3" fontId="18" fillId="2" borderId="110" xfId="0" applyNumberFormat="1" applyFont="1" applyFill="1" applyBorder="1" applyAlignment="1">
      <alignment horizontal="center" vertical="center" wrapText="1"/>
    </xf>
    <xf numFmtId="3" fontId="2" fillId="2" borderId="74" xfId="0" applyNumberFormat="1" applyFont="1" applyFill="1" applyBorder="1" applyAlignment="1">
      <alignment horizontal="right" vertical="center"/>
    </xf>
    <xf numFmtId="3" fontId="2" fillId="2" borderId="113" xfId="0" applyNumberFormat="1" applyFont="1" applyFill="1" applyBorder="1" applyAlignment="1">
      <alignment horizontal="right" vertical="center"/>
    </xf>
    <xf numFmtId="164" fontId="2" fillId="2" borderId="126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29" xfId="0" applyFont="1" applyFill="1" applyBorder="1" applyAlignment="1">
      <alignment horizontal="center"/>
    </xf>
    <xf numFmtId="0" fontId="2" fillId="2" borderId="130" xfId="0" applyFont="1" applyFill="1" applyBorder="1" applyAlignment="1">
      <alignment horizontal="center" vertical="top" wrapText="1"/>
    </xf>
    <xf numFmtId="0" fontId="3" fillId="2" borderId="129" xfId="0" applyFont="1" applyFill="1" applyBorder="1" applyAlignment="1">
      <alignment horizontal="center" vertical="top" wrapText="1"/>
    </xf>
    <xf numFmtId="164" fontId="2" fillId="2" borderId="129" xfId="0" applyNumberFormat="1" applyFont="1" applyFill="1" applyBorder="1" applyAlignment="1">
      <alignment horizontal="center" vertical="top" wrapText="1"/>
    </xf>
    <xf numFmtId="165" fontId="3" fillId="2" borderId="129" xfId="0" applyNumberFormat="1" applyFont="1" applyFill="1" applyBorder="1" applyAlignment="1">
      <alignment horizontal="center" vertical="top" wrapText="1"/>
    </xf>
    <xf numFmtId="0" fontId="2" fillId="2" borderId="134" xfId="0" applyFont="1" applyFill="1" applyBorder="1"/>
    <xf numFmtId="0" fontId="4" fillId="2" borderId="137" xfId="0" applyFont="1" applyFill="1" applyBorder="1" applyAlignment="1">
      <alignment horizontal="center"/>
    </xf>
    <xf numFmtId="164" fontId="2" fillId="2" borderId="138" xfId="0" applyNumberFormat="1" applyFont="1" applyFill="1" applyBorder="1" applyAlignment="1">
      <alignment horizontal="center"/>
    </xf>
    <xf numFmtId="0" fontId="7" fillId="2" borderId="139" xfId="0" applyFont="1" applyFill="1" applyBorder="1"/>
    <xf numFmtId="0" fontId="7" fillId="2" borderId="135" xfId="0" applyFont="1" applyFill="1" applyBorder="1"/>
    <xf numFmtId="0" fontId="8" fillId="2" borderId="140" xfId="0" applyFont="1" applyFill="1" applyBorder="1"/>
    <xf numFmtId="0" fontId="4" fillId="2" borderId="141" xfId="0" applyFont="1" applyFill="1" applyBorder="1" applyAlignment="1">
      <alignment horizontal="center"/>
    </xf>
    <xf numFmtId="0" fontId="2" fillId="2" borderId="142" xfId="0" applyFont="1" applyFill="1" applyBorder="1" applyAlignment="1">
      <alignment horizontal="center"/>
    </xf>
    <xf numFmtId="164" fontId="2" fillId="2" borderId="135" xfId="0" applyNumberFormat="1" applyFont="1" applyFill="1" applyBorder="1" applyAlignment="1">
      <alignment horizontal="center"/>
    </xf>
    <xf numFmtId="3" fontId="2" fillId="2" borderId="143" xfId="0" applyNumberFormat="1" applyFont="1" applyFill="1" applyBorder="1" applyAlignment="1">
      <alignment horizontal="center"/>
    </xf>
    <xf numFmtId="0" fontId="7" fillId="2" borderId="138" xfId="0" applyFont="1" applyFill="1" applyBorder="1"/>
    <xf numFmtId="0" fontId="8" fillId="2" borderId="144" xfId="0" applyFont="1" applyFill="1" applyBorder="1"/>
    <xf numFmtId="0" fontId="2" fillId="2" borderId="145" xfId="0" applyFont="1" applyFill="1" applyBorder="1" applyAlignment="1">
      <alignment horizontal="center"/>
    </xf>
    <xf numFmtId="0" fontId="7" fillId="2" borderId="146" xfId="0" applyFont="1" applyFill="1" applyBorder="1"/>
    <xf numFmtId="0" fontId="8" fillId="2" borderId="146" xfId="0" applyFont="1" applyFill="1" applyBorder="1"/>
    <xf numFmtId="0" fontId="2" fillId="2" borderId="146" xfId="0" applyFont="1" applyFill="1" applyBorder="1" applyAlignment="1">
      <alignment horizontal="center"/>
    </xf>
    <xf numFmtId="164" fontId="2" fillId="2" borderId="146" xfId="0" applyNumberFormat="1" applyFont="1" applyFill="1" applyBorder="1" applyAlignment="1">
      <alignment horizontal="center"/>
    </xf>
    <xf numFmtId="3" fontId="2" fillId="2" borderId="147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 vertical="center" wrapText="1"/>
    </xf>
    <xf numFmtId="164" fontId="2" fillId="2" borderId="138" xfId="0" applyNumberFormat="1" applyFont="1" applyFill="1" applyBorder="1" applyAlignment="1">
      <alignment horizontal="center" vertical="center" wrapText="1"/>
    </xf>
    <xf numFmtId="0" fontId="2" fillId="2" borderId="145" xfId="0" applyFont="1" applyFill="1" applyBorder="1" applyAlignment="1">
      <alignment horizontal="center" vertical="center" wrapText="1"/>
    </xf>
    <xf numFmtId="0" fontId="4" fillId="2" borderId="138" xfId="0" applyFont="1" applyFill="1" applyBorder="1" applyAlignment="1">
      <alignment horizontal="center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4" xfId="0" applyFont="1" applyFill="1" applyBorder="1" applyAlignment="1">
      <alignment horizontal="center" vertical="center" wrapText="1"/>
    </xf>
    <xf numFmtId="0" fontId="4" fillId="2" borderId="149" xfId="0" applyFont="1" applyFill="1" applyBorder="1" applyAlignment="1">
      <alignment horizontal="center"/>
    </xf>
    <xf numFmtId="0" fontId="2" fillId="2" borderId="150" xfId="0" applyFont="1" applyFill="1" applyBorder="1"/>
    <xf numFmtId="0" fontId="4" fillId="2" borderId="151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 wrapText="1"/>
    </xf>
    <xf numFmtId="164" fontId="2" fillId="2" borderId="138" xfId="0" applyNumberFormat="1" applyFont="1" applyFill="1" applyBorder="1" applyAlignment="1">
      <alignment horizontal="center" vertical="center"/>
    </xf>
    <xf numFmtId="3" fontId="2" fillId="2" borderId="152" xfId="0" applyNumberFormat="1" applyFont="1" applyFill="1" applyBorder="1" applyAlignment="1">
      <alignment horizontal="center"/>
    </xf>
    <xf numFmtId="0" fontId="2" fillId="2" borderId="153" xfId="0" applyFont="1" applyFill="1" applyBorder="1" applyAlignment="1">
      <alignment horizontal="center" wrapText="1"/>
    </xf>
    <xf numFmtId="0" fontId="2" fillId="2" borderId="154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3" fontId="2" fillId="2" borderId="155" xfId="0" applyNumberFormat="1" applyFont="1" applyFill="1" applyBorder="1" applyAlignment="1">
      <alignment horizontal="center"/>
    </xf>
    <xf numFmtId="0" fontId="2" fillId="2" borderId="47" xfId="0" applyFont="1" applyFill="1" applyBorder="1"/>
    <xf numFmtId="0" fontId="2" fillId="2" borderId="101" xfId="0" applyFont="1" applyFill="1" applyBorder="1"/>
    <xf numFmtId="0" fontId="16" fillId="2" borderId="52" xfId="0" applyFont="1" applyFill="1" applyBorder="1" applyAlignment="1">
      <alignment horizontal="center"/>
    </xf>
    <xf numFmtId="0" fontId="2" fillId="2" borderId="138" xfId="0" applyFont="1" applyFill="1" applyBorder="1" applyAlignment="1">
      <alignment horizontal="center"/>
    </xf>
    <xf numFmtId="0" fontId="4" fillId="2" borderId="144" xfId="0" applyFont="1" applyFill="1" applyBorder="1" applyAlignment="1">
      <alignment horizontal="center"/>
    </xf>
    <xf numFmtId="0" fontId="2" fillId="2" borderId="153" xfId="0" applyFont="1" applyFill="1" applyBorder="1" applyAlignment="1">
      <alignment horizontal="center"/>
    </xf>
    <xf numFmtId="0" fontId="4" fillId="2" borderId="144" xfId="0" applyFont="1" applyFill="1" applyBorder="1"/>
    <xf numFmtId="0" fontId="15" fillId="2" borderId="75" xfId="0" applyFont="1" applyFill="1" applyBorder="1" applyAlignment="1">
      <alignment horizontal="left" vertical="center"/>
    </xf>
    <xf numFmtId="0" fontId="20" fillId="2" borderId="153" xfId="0" applyFont="1" applyFill="1" applyBorder="1" applyAlignment="1">
      <alignment horizontal="center" wrapText="1"/>
    </xf>
    <xf numFmtId="0" fontId="15" fillId="2" borderId="153" xfId="0" applyFont="1" applyFill="1" applyBorder="1" applyAlignment="1">
      <alignment horizontal="center" vertical="center"/>
    </xf>
    <xf numFmtId="0" fontId="8" fillId="2" borderId="141" xfId="0" applyFont="1" applyFill="1" applyBorder="1" applyAlignment="1">
      <alignment horizontal="center"/>
    </xf>
    <xf numFmtId="0" fontId="21" fillId="2" borderId="127" xfId="0" applyFont="1" applyFill="1" applyBorder="1"/>
    <xf numFmtId="0" fontId="21" fillId="2" borderId="153" xfId="0" applyFont="1" applyFill="1" applyBorder="1"/>
    <xf numFmtId="164" fontId="23" fillId="2" borderId="138" xfId="0" applyNumberFormat="1" applyFont="1" applyFill="1" applyBorder="1" applyAlignment="1">
      <alignment horizontal="center"/>
    </xf>
    <xf numFmtId="0" fontId="2" fillId="2" borderId="162" xfId="0" applyFont="1" applyFill="1" applyBorder="1"/>
    <xf numFmtId="0" fontId="4" fillId="2" borderId="163" xfId="0" applyFont="1" applyFill="1" applyBorder="1" applyAlignment="1">
      <alignment horizontal="center"/>
    </xf>
    <xf numFmtId="0" fontId="2" fillId="2" borderId="164" xfId="0" applyFont="1" applyFill="1" applyBorder="1" applyAlignment="1">
      <alignment horizontal="center"/>
    </xf>
    <xf numFmtId="164" fontId="2" fillId="2" borderId="165" xfId="0" applyNumberFormat="1" applyFont="1" applyFill="1" applyBorder="1" applyAlignment="1">
      <alignment horizontal="center"/>
    </xf>
    <xf numFmtId="0" fontId="2" fillId="2" borderId="138" xfId="0" applyFont="1" applyFill="1" applyBorder="1"/>
    <xf numFmtId="0" fontId="2" fillId="2" borderId="139" xfId="0" applyFont="1" applyFill="1" applyBorder="1" applyAlignment="1">
      <alignment wrapText="1"/>
    </xf>
    <xf numFmtId="0" fontId="2" fillId="2" borderId="135" xfId="0" applyFont="1" applyFill="1" applyBorder="1"/>
    <xf numFmtId="0" fontId="4" fillId="2" borderId="140" xfId="0" applyFont="1" applyFill="1" applyBorder="1"/>
    <xf numFmtId="0" fontId="2" fillId="2" borderId="139" xfId="0" applyFont="1" applyFill="1" applyBorder="1"/>
    <xf numFmtId="0" fontId="2" fillId="2" borderId="135" xfId="0" applyFont="1" applyFill="1" applyBorder="1" applyAlignment="1">
      <alignment horizontal="center"/>
    </xf>
    <xf numFmtId="0" fontId="4" fillId="2" borderId="140" xfId="0" applyFont="1" applyFill="1" applyBorder="1" applyAlignment="1">
      <alignment horizontal="center"/>
    </xf>
    <xf numFmtId="0" fontId="7" fillId="2" borderId="141" xfId="0" applyFont="1" applyFill="1" applyBorder="1" applyAlignment="1">
      <alignment horizontal="left" vertical="center"/>
    </xf>
    <xf numFmtId="0" fontId="15" fillId="2" borderId="141" xfId="0" applyFont="1" applyFill="1" applyBorder="1" applyAlignment="1">
      <alignment horizontal="center" vertical="center"/>
    </xf>
    <xf numFmtId="3" fontId="18" fillId="2" borderId="147" xfId="0" applyNumberFormat="1" applyFont="1" applyFill="1" applyBorder="1" applyAlignment="1">
      <alignment horizontal="center" vertical="center" wrapText="1"/>
    </xf>
    <xf numFmtId="0" fontId="19" fillId="2" borderId="153" xfId="0" applyFont="1" applyFill="1" applyBorder="1" applyAlignment="1">
      <alignment horizontal="center" vertical="center" wrapText="1"/>
    </xf>
    <xf numFmtId="164" fontId="2" fillId="2" borderId="144" xfId="0" applyNumberFormat="1" applyFont="1" applyFill="1" applyBorder="1" applyAlignment="1">
      <alignment horizontal="center"/>
    </xf>
    <xf numFmtId="0" fontId="2" fillId="2" borderId="146" xfId="0" applyFont="1" applyFill="1" applyBorder="1" applyAlignment="1">
      <alignment horizontal="center" vertical="center" wrapText="1"/>
    </xf>
    <xf numFmtId="0" fontId="2" fillId="2" borderId="138" xfId="0" applyFont="1" applyFill="1" applyBorder="1" applyAlignment="1">
      <alignment horizontal="left"/>
    </xf>
    <xf numFmtId="0" fontId="4" fillId="2" borderId="144" xfId="0" applyFont="1" applyFill="1" applyBorder="1" applyAlignment="1">
      <alignment horizontal="left"/>
    </xf>
    <xf numFmtId="164" fontId="2" fillId="2" borderId="138" xfId="0" applyNumberFormat="1" applyFont="1" applyFill="1" applyBorder="1" applyAlignment="1">
      <alignment horizontal="left"/>
    </xf>
    <xf numFmtId="164" fontId="2" fillId="2" borderId="138" xfId="0" applyNumberFormat="1" applyFont="1" applyFill="1" applyBorder="1" applyAlignment="1">
      <alignment horizontal="right" vertical="center"/>
    </xf>
    <xf numFmtId="164" fontId="2" fillId="2" borderId="73" xfId="0" applyNumberFormat="1" applyFont="1" applyFill="1" applyBorder="1" applyAlignment="1">
      <alignment horizontal="right" vertical="center"/>
    </xf>
    <xf numFmtId="0" fontId="2" fillId="2" borderId="1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1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56" xfId="0" applyFont="1" applyFill="1" applyBorder="1" applyAlignment="1">
      <alignment horizontal="left" vertical="center" wrapText="1"/>
    </xf>
    <xf numFmtId="0" fontId="7" fillId="2" borderId="157" xfId="0" applyFont="1" applyFill="1" applyBorder="1" applyAlignment="1">
      <alignment horizontal="left" vertical="center" wrapText="1"/>
    </xf>
    <xf numFmtId="0" fontId="7" fillId="2" borderId="15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" fontId="4" fillId="2" borderId="59" xfId="0" applyNumberFormat="1" applyFont="1" applyFill="1" applyBorder="1" applyAlignment="1">
      <alignment horizontal="right" vertical="center" wrapText="1"/>
    </xf>
    <xf numFmtId="0" fontId="6" fillId="2" borderId="60" xfId="0" applyFont="1" applyFill="1" applyBorder="1" applyAlignment="1">
      <alignment horizontal="left" vertical="top" wrapText="1"/>
    </xf>
    <xf numFmtId="0" fontId="6" fillId="2" borderId="61" xfId="0" applyFont="1" applyFill="1" applyBorder="1" applyAlignment="1">
      <alignment horizontal="left" vertical="top" wrapText="1"/>
    </xf>
    <xf numFmtId="0" fontId="6" fillId="2" borderId="62" xfId="0" applyFont="1" applyFill="1" applyBorder="1" applyAlignment="1">
      <alignment horizontal="left" vertical="top" wrapText="1"/>
    </xf>
    <xf numFmtId="0" fontId="2" fillId="2" borderId="128" xfId="0" applyFont="1" applyFill="1" applyBorder="1" applyAlignment="1">
      <alignment horizontal="center" textRotation="90" wrapText="1"/>
    </xf>
    <xf numFmtId="0" fontId="2" fillId="2" borderId="44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4" fillId="2" borderId="128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7" fillId="2" borderId="131" xfId="0" applyFont="1" applyFill="1" applyBorder="1" applyAlignment="1">
      <alignment horizontal="left" vertical="center"/>
    </xf>
    <xf numFmtId="0" fontId="7" fillId="2" borderId="132" xfId="0" applyFont="1" applyFill="1" applyBorder="1" applyAlignment="1">
      <alignment horizontal="left" vertical="center"/>
    </xf>
    <xf numFmtId="0" fontId="7" fillId="2" borderId="133" xfId="0" applyFont="1" applyFill="1" applyBorder="1" applyAlignment="1">
      <alignment horizontal="left" vertical="center"/>
    </xf>
    <xf numFmtId="0" fontId="2" fillId="2" borderId="135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4" fillId="2" borderId="136" xfId="0" applyFont="1" applyFill="1" applyBorder="1" applyAlignment="1">
      <alignment horizontal="center" vertical="center" textRotation="90" wrapText="1"/>
    </xf>
    <xf numFmtId="0" fontId="4" fillId="2" borderId="43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4" fillId="2" borderId="10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5" xfId="0" applyFont="1" applyFill="1" applyBorder="1" applyAlignment="1">
      <alignment horizontal="left"/>
    </xf>
    <xf numFmtId="0" fontId="2" fillId="2" borderId="148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/>
    </xf>
    <xf numFmtId="0" fontId="6" fillId="2" borderId="99" xfId="0" applyFont="1" applyFill="1" applyBorder="1" applyAlignment="1">
      <alignment horizontal="left"/>
    </xf>
    <xf numFmtId="0" fontId="6" fillId="2" borderId="100" xfId="0" applyFont="1" applyFill="1" applyBorder="1" applyAlignment="1">
      <alignment horizontal="left"/>
    </xf>
    <xf numFmtId="0" fontId="7" fillId="2" borderId="109" xfId="0" applyFont="1" applyFill="1" applyBorder="1" applyAlignment="1">
      <alignment horizontal="left" vertical="center"/>
    </xf>
    <xf numFmtId="0" fontId="7" fillId="2" borderId="103" xfId="0" applyFont="1" applyFill="1" applyBorder="1" applyAlignment="1">
      <alignment horizontal="left" vertical="center"/>
    </xf>
    <xf numFmtId="0" fontId="7" fillId="2" borderId="110" xfId="0" applyFont="1" applyFill="1" applyBorder="1" applyAlignment="1">
      <alignment horizontal="left" vertical="center"/>
    </xf>
    <xf numFmtId="0" fontId="4" fillId="2" borderId="136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6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left" vertical="center"/>
    </xf>
    <xf numFmtId="0" fontId="7" fillId="2" borderId="82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7" fillId="2" borderId="89" xfId="0" applyFont="1" applyFill="1" applyBorder="1" applyAlignment="1">
      <alignment horizontal="left" vertical="center"/>
    </xf>
    <xf numFmtId="0" fontId="7" fillId="2" borderId="90" xfId="0" applyFont="1" applyFill="1" applyBorder="1" applyAlignment="1">
      <alignment horizontal="left" vertical="center"/>
    </xf>
    <xf numFmtId="0" fontId="7" fillId="2" borderId="9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36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6" fillId="2" borderId="56" xfId="0" applyFont="1" applyFill="1" applyBorder="1" applyAlignment="1">
      <alignment horizontal="left"/>
    </xf>
    <xf numFmtId="0" fontId="6" fillId="2" borderId="95" xfId="0" applyFont="1" applyFill="1" applyBorder="1" applyAlignment="1">
      <alignment horizontal="left"/>
    </xf>
    <xf numFmtId="0" fontId="6" fillId="2" borderId="9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 wrapText="1"/>
    </xf>
    <xf numFmtId="0" fontId="11" fillId="2" borderId="95" xfId="0" applyFont="1" applyFill="1" applyBorder="1" applyAlignment="1">
      <alignment horizontal="left" wrapText="1"/>
    </xf>
    <xf numFmtId="0" fontId="11" fillId="2" borderId="64" xfId="0" applyFont="1" applyFill="1" applyBorder="1" applyAlignment="1">
      <alignment horizontal="left" wrapText="1"/>
    </xf>
    <xf numFmtId="0" fontId="2" fillId="2" borderId="80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13" fillId="2" borderId="80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left" vertical="center"/>
    </xf>
    <xf numFmtId="0" fontId="7" fillId="2" borderId="98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/>
    </xf>
    <xf numFmtId="0" fontId="7" fillId="2" borderId="146" xfId="0" applyFont="1" applyFill="1" applyBorder="1" applyAlignment="1">
      <alignment horizontal="left"/>
    </xf>
    <xf numFmtId="0" fontId="7" fillId="2" borderId="147" xfId="0" applyFont="1" applyFill="1" applyBorder="1" applyAlignment="1">
      <alignment horizontal="left"/>
    </xf>
    <xf numFmtId="0" fontId="7" fillId="2" borderId="166" xfId="0" applyFont="1" applyFill="1" applyBorder="1" applyAlignment="1">
      <alignment horizontal="left" vertical="center"/>
    </xf>
    <xf numFmtId="0" fontId="7" fillId="2" borderId="167" xfId="0" applyFont="1" applyFill="1" applyBorder="1" applyAlignment="1">
      <alignment horizontal="left" vertical="center"/>
    </xf>
    <xf numFmtId="0" fontId="7" fillId="2" borderId="168" xfId="0" applyFont="1" applyFill="1" applyBorder="1" applyAlignment="1">
      <alignment horizontal="left" vertical="center"/>
    </xf>
    <xf numFmtId="0" fontId="4" fillId="2" borderId="13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146" xfId="0" applyFont="1" applyFill="1" applyBorder="1" applyAlignment="1">
      <alignment horizontal="left" vertical="center"/>
    </xf>
    <xf numFmtId="0" fontId="7" fillId="2" borderId="147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106" xfId="0" applyFont="1" applyFill="1" applyBorder="1" applyAlignment="1">
      <alignment horizontal="center" vertical="center" textRotation="90" wrapText="1"/>
    </xf>
    <xf numFmtId="0" fontId="7" fillId="2" borderId="160" xfId="0" applyFont="1" applyFill="1" applyBorder="1" applyAlignment="1">
      <alignment horizontal="left" vertical="center"/>
    </xf>
    <xf numFmtId="0" fontId="7" fillId="2" borderId="157" xfId="0" applyFont="1" applyFill="1" applyBorder="1" applyAlignment="1">
      <alignment horizontal="left" vertical="center"/>
    </xf>
    <xf numFmtId="0" fontId="7" fillId="2" borderId="161" xfId="0" applyFont="1" applyFill="1" applyBorder="1" applyAlignment="1">
      <alignment horizontal="left" vertical="center"/>
    </xf>
    <xf numFmtId="0" fontId="3" fillId="2" borderId="80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6" fillId="2" borderId="31" xfId="0" applyFont="1" applyFill="1" applyBorder="1" applyAlignment="1">
      <alignment horizontal="left" wrapText="1"/>
    </xf>
    <xf numFmtId="0" fontId="6" fillId="2" borderId="99" xfId="0" applyFont="1" applyFill="1" applyBorder="1" applyAlignment="1">
      <alignment horizontal="left" wrapText="1"/>
    </xf>
    <xf numFmtId="0" fontId="6" fillId="2" borderId="100" xfId="0" applyFont="1" applyFill="1" applyBorder="1" applyAlignment="1">
      <alignment horizontal="left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90" xfId="0" applyFont="1" applyFill="1" applyBorder="1" applyAlignment="1">
      <alignment horizontal="left" vertical="center" wrapText="1"/>
    </xf>
    <xf numFmtId="0" fontId="7" fillId="2" borderId="94" xfId="0" applyFont="1" applyFill="1" applyBorder="1" applyAlignment="1">
      <alignment horizontal="left" vertical="center" wrapText="1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7" fillId="2" borderId="156" xfId="0" applyFont="1" applyFill="1" applyBorder="1" applyAlignment="1">
      <alignment horizontal="left" vertical="center"/>
    </xf>
    <xf numFmtId="0" fontId="7" fillId="2" borderId="158" xfId="0" applyFont="1" applyFill="1" applyBorder="1" applyAlignment="1">
      <alignment horizontal="left" vertical="center"/>
    </xf>
    <xf numFmtId="0" fontId="2" fillId="2" borderId="108" xfId="0" applyFont="1" applyFill="1" applyBorder="1" applyAlignment="1">
      <alignment horizontal="center" vertical="center" wrapText="1"/>
    </xf>
    <xf numFmtId="3" fontId="2" fillId="2" borderId="144" xfId="0" applyNumberFormat="1" applyFont="1" applyFill="1" applyBorder="1" applyAlignment="1">
      <alignment horizontal="center" vertical="center"/>
    </xf>
    <xf numFmtId="3" fontId="2" fillId="2" borderId="147" xfId="0" applyNumberFormat="1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left" vertical="center"/>
    </xf>
    <xf numFmtId="0" fontId="7" fillId="2" borderId="114" xfId="0" applyFont="1" applyFill="1" applyBorder="1" applyAlignment="1">
      <alignment horizontal="left" vertical="center"/>
    </xf>
    <xf numFmtId="0" fontId="7" fillId="2" borderId="101" xfId="0" applyFont="1" applyFill="1" applyBorder="1" applyAlignment="1">
      <alignment horizontal="left" vertical="center"/>
    </xf>
    <xf numFmtId="0" fontId="7" fillId="2" borderId="145" xfId="0" applyFont="1" applyFill="1" applyBorder="1" applyAlignment="1">
      <alignment horizontal="left" vertical="center"/>
    </xf>
    <xf numFmtId="0" fontId="22" fillId="2" borderId="101" xfId="0" applyFont="1" applyFill="1" applyBorder="1" applyAlignment="1">
      <alignment horizontal="left" vertical="center"/>
    </xf>
    <xf numFmtId="0" fontId="22" fillId="2" borderId="146" xfId="0" applyFont="1" applyFill="1" applyBorder="1" applyAlignment="1">
      <alignment horizontal="left" vertical="center"/>
    </xf>
    <xf numFmtId="0" fontId="22" fillId="2" borderId="159" xfId="0" applyFont="1" applyFill="1" applyBorder="1" applyAlignment="1">
      <alignment horizontal="left" vertical="center"/>
    </xf>
    <xf numFmtId="0" fontId="23" fillId="2" borderId="135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4" fillId="2" borderId="136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7" fillId="2" borderId="101" xfId="0" applyFont="1" applyFill="1" applyBorder="1" applyAlignment="1">
      <alignment horizontal="left"/>
    </xf>
    <xf numFmtId="0" fontId="27" fillId="2" borderId="146" xfId="0" applyFont="1" applyFill="1" applyBorder="1" applyAlignment="1">
      <alignment horizontal="left"/>
    </xf>
    <xf numFmtId="0" fontId="27" fillId="2" borderId="159" xfId="0" applyFont="1" applyFill="1" applyBorder="1" applyAlignment="1">
      <alignment horizontal="left"/>
    </xf>
    <xf numFmtId="0" fontId="23" fillId="2" borderId="135" xfId="0" applyFont="1" applyFill="1" applyBorder="1" applyAlignment="1">
      <alignment horizontal="left" vertical="center" wrapText="1"/>
    </xf>
    <xf numFmtId="0" fontId="23" fillId="2" borderId="41" xfId="0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24" fillId="2" borderId="136" xfId="0" applyFont="1" applyFill="1" applyBorder="1" applyAlignment="1">
      <alignment horizontal="center" vertical="center" textRotation="90" wrapText="1"/>
    </xf>
    <xf numFmtId="0" fontId="24" fillId="2" borderId="43" xfId="0" applyFont="1" applyFill="1" applyBorder="1" applyAlignment="1">
      <alignment horizontal="center" vertical="center" textRotation="90" wrapText="1"/>
    </xf>
    <xf numFmtId="0" fontId="24" fillId="2" borderId="16" xfId="0" applyFont="1" applyFill="1" applyBorder="1" applyAlignment="1">
      <alignment horizontal="center" vertical="center" textRotation="90" wrapText="1"/>
    </xf>
    <xf numFmtId="0" fontId="7" fillId="2" borderId="159" xfId="0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119" xfId="0" applyFont="1" applyFill="1" applyBorder="1" applyAlignment="1">
      <alignment horizontal="center" vertical="center" textRotation="90" wrapText="1"/>
    </xf>
    <xf numFmtId="0" fontId="4" fillId="2" borderId="80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left" vertical="center"/>
    </xf>
    <xf numFmtId="0" fontId="2" fillId="2" borderId="146" xfId="0" applyFont="1" applyFill="1" applyBorder="1" applyAlignment="1">
      <alignment horizontal="left" vertical="center"/>
    </xf>
    <xf numFmtId="0" fontId="2" fillId="2" borderId="149" xfId="0" applyFont="1" applyFill="1" applyBorder="1" applyAlignment="1">
      <alignment horizontal="left" vertical="center"/>
    </xf>
    <xf numFmtId="0" fontId="2" fillId="2" borderId="112" xfId="0" applyFont="1" applyFill="1" applyBorder="1" applyAlignment="1">
      <alignment horizontal="left" vertical="center"/>
    </xf>
    <xf numFmtId="0" fontId="2" fillId="2" borderId="124" xfId="0" applyFont="1" applyFill="1" applyBorder="1" applyAlignment="1">
      <alignment horizontal="left" vertical="center"/>
    </xf>
    <xf numFmtId="0" fontId="2" fillId="2" borderId="125" xfId="0" applyFont="1" applyFill="1" applyBorder="1" applyAlignment="1">
      <alignment horizontal="left" vertical="center"/>
    </xf>
    <xf numFmtId="0" fontId="25" fillId="2" borderId="80" xfId="0" applyFont="1" applyFill="1" applyBorder="1" applyAlignment="1">
      <alignment horizontal="left" vertical="center" wrapText="1"/>
    </xf>
    <xf numFmtId="0" fontId="25" fillId="2" borderId="44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7" fillId="2" borderId="122" xfId="0" applyFont="1" applyFill="1" applyBorder="1" applyAlignment="1">
      <alignment horizontal="left" vertical="center" wrapText="1"/>
    </xf>
    <xf numFmtId="0" fontId="7" fillId="2" borderId="123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9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94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72;&#1081;&#1089;\&#1058;&#1088;&#1091;&#1076;&#1086;&#1077;&#1084;&#1082;&#1086;&#1089;&#1090;&#1100;%20&#1080;&#1079;&#1076;&#1077;&#1083;&#1080;&#108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4;&#1082;&#1072;&#1089;&#1090;&#1088;&#1086;&#1081;\Documents\&#1055;&#1088;&#1086;&#1084;&#1073;&#1077;&#1090;&#1086;&#1085;\&#1055;&#1088;&#1072;&#1081;&#1089;\&#1058;&#1088;&#1091;&#1076;&#1086;&#1105;&#1084;&#1082;&#1086;&#1089;&#1090;&#1100;%20&#1080;&#1079;&#1076;&#1077;&#1083;&#1080;&#1081;%20&#1076;&#1077;&#1082;&#1072;&#1073;&#1088;&#1100;%202023%20&#1075;&#1086;&#1076;&#1072;\&#1058;&#1088;&#1091;&#1076;&#1086;&#1077;&#1084;&#1082;&#1086;&#1089;&#1090;&#1100;%20&#1080;&#1079;&#1076;&#1077;&#1083;&#1080;&#1081;%2012.2023%20&#1087;&#1086;%20&#1101;&#1085;&#1077;&#1088;&#1075;&#1077;&#1090;&#1080;&#1082;&#1077;.xlsx" TargetMode="External"/><Relationship Id="rId1" Type="http://schemas.openxmlformats.org/officeDocument/2006/relationships/externalLinkPath" Target="/Users/&#1054;&#1082;&#1072;&#1089;&#1090;&#1088;&#1086;&#1081;/Documents/&#1055;&#1088;&#1086;&#1084;&#1073;&#1077;&#1090;&#1086;&#1085;/&#1055;&#1088;&#1072;&#1081;&#1089;/&#1058;&#1088;&#1091;&#1076;&#1086;&#1105;&#1084;&#1082;&#1086;&#1089;&#1090;&#1100;%20&#1080;&#1079;&#1076;&#1077;&#1083;&#1080;&#1081;%20&#1076;&#1077;&#1082;&#1072;&#1073;&#1088;&#1100;%202023%20&#1075;&#1086;&#1076;&#1072;/&#1058;&#1088;&#1091;&#1076;&#1086;&#1077;&#1084;&#1082;&#1086;&#1089;&#1090;&#1100;%20&#1080;&#1079;&#1076;&#1077;&#1083;&#1080;&#1081;%2012.2023%20&#1087;&#1086;%20&#1101;&#1085;&#1077;&#1088;&#1075;&#1077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етон"/>
      <sheetName val="калькуляция"/>
      <sheetName val="константы"/>
      <sheetName val="цена бетона"/>
      <sheetName val="керамзитобетон"/>
      <sheetName val="Прайс  11.03.17"/>
    </sheetNames>
    <sheetDataSet>
      <sheetData sheetId="0" refreshError="1"/>
      <sheetData sheetId="1" refreshError="1">
        <row r="101">
          <cell r="A101" t="str">
            <v>ПРГ 47.2.5-4т</v>
          </cell>
        </row>
        <row r="102">
          <cell r="A102" t="str">
            <v>ПРГ 52.2.5-4т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етон"/>
      <sheetName val="калькуляция"/>
      <sheetName val="константы"/>
      <sheetName val="цена бетона"/>
      <sheetName val="керамзитобетон"/>
      <sheetName val="Прайс  18.12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 t="str">
            <v>ФТ 34-250</v>
          </cell>
          <cell r="D10" t="str">
            <v>3500*620</v>
          </cell>
          <cell r="F10">
            <v>1</v>
          </cell>
          <cell r="G10">
            <v>2.5</v>
          </cell>
        </row>
        <row r="11">
          <cell r="A11" t="str">
            <v>ФТ 34-102</v>
          </cell>
          <cell r="D11" t="str">
            <v>3500*620</v>
          </cell>
          <cell r="F11">
            <v>1</v>
          </cell>
          <cell r="G11">
            <v>2.5</v>
          </cell>
        </row>
        <row r="13">
          <cell r="A13" t="str">
            <v>Плита ПФ 35.10</v>
          </cell>
          <cell r="C13" t="str">
            <v>Серия 3.407.1-157</v>
          </cell>
          <cell r="D13" t="str">
            <v>3500*1000*250</v>
          </cell>
          <cell r="F13">
            <v>0.88</v>
          </cell>
          <cell r="G13">
            <v>2.19</v>
          </cell>
        </row>
        <row r="14">
          <cell r="A14" t="str">
            <v>Плита ПФ 35.15</v>
          </cell>
          <cell r="D14" t="str">
            <v>3500*1500*250</v>
          </cell>
          <cell r="F14">
            <v>1.31</v>
          </cell>
          <cell r="G14">
            <v>3.28</v>
          </cell>
        </row>
        <row r="15">
          <cell r="A15" t="str">
            <v>Плита НСП 35.10</v>
          </cell>
          <cell r="D15" t="str">
            <v>3500*1000*250</v>
          </cell>
          <cell r="F15">
            <v>0.88</v>
          </cell>
          <cell r="G15">
            <v>2.19</v>
          </cell>
        </row>
        <row r="16">
          <cell r="A16" t="str">
            <v>Плита НСП 35.15</v>
          </cell>
          <cell r="D16" t="str">
            <v>3500*1500*250</v>
          </cell>
          <cell r="F16">
            <v>1.31</v>
          </cell>
          <cell r="G16">
            <v>3.28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6DDE-630B-4262-A794-1601EEE4B336}">
  <dimension ref="A1:FN375"/>
  <sheetViews>
    <sheetView tabSelected="1" zoomScaleNormal="100" workbookViewId="0">
      <selection sqref="A1:H1"/>
    </sheetView>
  </sheetViews>
  <sheetFormatPr defaultColWidth="10.5703125" defaultRowHeight="15" x14ac:dyDescent="0.2"/>
  <cols>
    <col min="1" max="1" width="18" style="1" customWidth="1"/>
    <col min="2" max="2" width="11.5703125" style="1" customWidth="1"/>
    <col min="3" max="3" width="13.42578125" style="5" customWidth="1"/>
    <col min="4" max="4" width="15.42578125" style="12" customWidth="1"/>
    <col min="5" max="5" width="6.85546875" style="13" bestFit="1" customWidth="1"/>
    <col min="6" max="6" width="7.42578125" style="11" bestFit="1" customWidth="1"/>
    <col min="7" max="7" width="9.42578125" style="11" customWidth="1"/>
    <col min="8" max="8" width="10.7109375" style="14" customWidth="1"/>
    <col min="9" max="170" width="10.5703125" style="1"/>
    <col min="171" max="16384" width="10.5703125" style="2"/>
  </cols>
  <sheetData>
    <row r="1" spans="1:170" ht="20.45" customHeight="1" x14ac:dyDescent="0.2">
      <c r="A1" s="273" t="s">
        <v>588</v>
      </c>
      <c r="B1" s="273"/>
      <c r="C1" s="273"/>
      <c r="D1" s="273"/>
      <c r="E1" s="273"/>
      <c r="F1" s="273"/>
      <c r="G1" s="273"/>
      <c r="H1" s="273"/>
      <c r="FG1" s="2"/>
      <c r="FH1" s="2"/>
      <c r="FI1" s="2"/>
      <c r="FJ1" s="2"/>
      <c r="FK1" s="2"/>
      <c r="FL1" s="2"/>
      <c r="FM1" s="2"/>
      <c r="FN1" s="2"/>
    </row>
    <row r="2" spans="1:170" ht="18" customHeight="1" thickBot="1" x14ac:dyDescent="0.25">
      <c r="A2" s="274" t="s">
        <v>688</v>
      </c>
      <c r="B2" s="274"/>
      <c r="C2" s="274"/>
      <c r="D2" s="274"/>
      <c r="E2" s="274"/>
      <c r="F2" s="274"/>
      <c r="G2" s="274"/>
      <c r="H2" s="274"/>
      <c r="FG2" s="2"/>
      <c r="FH2" s="2"/>
      <c r="FI2" s="2"/>
      <c r="FJ2" s="2"/>
      <c r="FK2" s="2"/>
      <c r="FL2" s="2"/>
      <c r="FM2" s="2"/>
      <c r="FN2" s="2"/>
    </row>
    <row r="3" spans="1:170" ht="26.25" thickBot="1" x14ac:dyDescent="0.25">
      <c r="A3" s="83" t="s">
        <v>611</v>
      </c>
      <c r="B3" s="84" t="s">
        <v>0</v>
      </c>
      <c r="C3" s="85" t="s">
        <v>1</v>
      </c>
      <c r="D3" s="86" t="s">
        <v>2</v>
      </c>
      <c r="E3" s="87" t="s">
        <v>612</v>
      </c>
      <c r="F3" s="88" t="s">
        <v>3</v>
      </c>
      <c r="G3" s="89" t="s">
        <v>4</v>
      </c>
      <c r="H3" s="89" t="s">
        <v>5</v>
      </c>
      <c r="FG3" s="2"/>
      <c r="FH3" s="2"/>
      <c r="FI3" s="2"/>
      <c r="FJ3" s="2"/>
      <c r="FK3" s="2"/>
      <c r="FL3" s="2"/>
      <c r="FM3" s="2"/>
      <c r="FN3" s="2"/>
    </row>
    <row r="4" spans="1:170" ht="18" customHeight="1" x14ac:dyDescent="0.2">
      <c r="A4" s="275" t="s">
        <v>6</v>
      </c>
      <c r="B4" s="276"/>
      <c r="C4" s="276"/>
      <c r="D4" s="276"/>
      <c r="E4" s="276"/>
      <c r="F4" s="276"/>
      <c r="G4" s="276"/>
      <c r="H4" s="277"/>
      <c r="FG4" s="2"/>
      <c r="FH4" s="2"/>
      <c r="FI4" s="2"/>
      <c r="FJ4" s="2"/>
      <c r="FK4" s="2"/>
      <c r="FL4" s="2"/>
      <c r="FM4" s="2"/>
      <c r="FN4" s="2"/>
    </row>
    <row r="5" spans="1:170" ht="15" customHeight="1" x14ac:dyDescent="0.2">
      <c r="A5" s="3" t="s">
        <v>7</v>
      </c>
      <c r="B5" s="278" t="s">
        <v>599</v>
      </c>
      <c r="C5" s="281" t="s">
        <v>8</v>
      </c>
      <c r="D5" s="189" t="s">
        <v>9</v>
      </c>
      <c r="E5" s="190" t="s">
        <v>613</v>
      </c>
      <c r="F5" s="191">
        <v>1.7000000000000001E-2</v>
      </c>
      <c r="G5" s="192">
        <v>4.2999999999999997E-2</v>
      </c>
      <c r="H5" s="4">
        <v>930</v>
      </c>
      <c r="FG5" s="2"/>
      <c r="FH5" s="2"/>
      <c r="FI5" s="2"/>
      <c r="FJ5" s="2"/>
      <c r="FK5" s="2"/>
      <c r="FL5" s="2"/>
      <c r="FM5" s="2"/>
      <c r="FN5" s="2"/>
    </row>
    <row r="6" spans="1:170" x14ac:dyDescent="0.2">
      <c r="A6" s="3" t="s">
        <v>10</v>
      </c>
      <c r="B6" s="279"/>
      <c r="C6" s="282"/>
      <c r="D6" s="189" t="s">
        <v>11</v>
      </c>
      <c r="E6" s="190" t="s">
        <v>613</v>
      </c>
      <c r="F6" s="191">
        <v>2.1999999999999999E-2</v>
      </c>
      <c r="G6" s="192">
        <v>5.3999999999999999E-2</v>
      </c>
      <c r="H6" s="4">
        <v>1150</v>
      </c>
      <c r="FG6" s="2"/>
      <c r="FH6" s="2"/>
      <c r="FI6" s="2"/>
      <c r="FJ6" s="2"/>
      <c r="FK6" s="2"/>
      <c r="FL6" s="2"/>
      <c r="FM6" s="2"/>
      <c r="FN6" s="2"/>
    </row>
    <row r="7" spans="1:170" s="6" customFormat="1" ht="16.149999999999999" customHeight="1" x14ac:dyDescent="0.2">
      <c r="A7" s="3" t="s">
        <v>12</v>
      </c>
      <c r="B7" s="279"/>
      <c r="C7" s="282"/>
      <c r="D7" s="189" t="s">
        <v>13</v>
      </c>
      <c r="E7" s="190" t="s">
        <v>613</v>
      </c>
      <c r="F7" s="191">
        <v>2.5999999999999999E-2</v>
      </c>
      <c r="G7" s="192">
        <v>6.5000000000000002E-2</v>
      </c>
      <c r="H7" s="4">
        <v>1380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</row>
    <row r="8" spans="1:170" s="6" customFormat="1" x14ac:dyDescent="0.2">
      <c r="A8" s="3" t="s">
        <v>14</v>
      </c>
      <c r="B8" s="279"/>
      <c r="C8" s="282"/>
      <c r="D8" s="189" t="s">
        <v>15</v>
      </c>
      <c r="E8" s="190" t="s">
        <v>613</v>
      </c>
      <c r="F8" s="191">
        <v>2.8000000000000001E-2</v>
      </c>
      <c r="G8" s="192">
        <v>7.0999999999999994E-2</v>
      </c>
      <c r="H8" s="4">
        <v>1535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</row>
    <row r="9" spans="1:170" ht="15" customHeight="1" x14ac:dyDescent="0.2">
      <c r="A9" s="3" t="s">
        <v>16</v>
      </c>
      <c r="B9" s="279"/>
      <c r="C9" s="282"/>
      <c r="D9" s="189" t="s">
        <v>17</v>
      </c>
      <c r="E9" s="190" t="s">
        <v>613</v>
      </c>
      <c r="F9" s="191">
        <v>3.3000000000000002E-2</v>
      </c>
      <c r="G9" s="192">
        <v>8.1000000000000003E-2</v>
      </c>
      <c r="H9" s="4">
        <v>1785</v>
      </c>
      <c r="FG9" s="2"/>
      <c r="FH9" s="2"/>
      <c r="FI9" s="2"/>
      <c r="FJ9" s="2"/>
      <c r="FK9" s="2"/>
      <c r="FL9" s="2"/>
      <c r="FM9" s="2"/>
      <c r="FN9" s="2"/>
    </row>
    <row r="10" spans="1:170" ht="15" customHeight="1" x14ac:dyDescent="0.2">
      <c r="A10" s="3" t="s">
        <v>18</v>
      </c>
      <c r="B10" s="279"/>
      <c r="C10" s="282"/>
      <c r="D10" s="189" t="s">
        <v>19</v>
      </c>
      <c r="E10" s="190" t="s">
        <v>613</v>
      </c>
      <c r="F10" s="191">
        <v>3.6999999999999998E-2</v>
      </c>
      <c r="G10" s="192">
        <v>9.1999999999999998E-2</v>
      </c>
      <c r="H10" s="4">
        <v>1995</v>
      </c>
      <c r="FG10" s="2"/>
      <c r="FH10" s="2"/>
      <c r="FI10" s="2"/>
      <c r="FJ10" s="2"/>
      <c r="FK10" s="2"/>
      <c r="FL10" s="2"/>
      <c r="FM10" s="2"/>
      <c r="FN10" s="2"/>
    </row>
    <row r="11" spans="1:170" x14ac:dyDescent="0.2">
      <c r="A11" s="3" t="s">
        <v>20</v>
      </c>
      <c r="B11" s="279"/>
      <c r="C11" s="282"/>
      <c r="D11" s="189" t="s">
        <v>21</v>
      </c>
      <c r="E11" s="190" t="s">
        <v>613</v>
      </c>
      <c r="F11" s="191">
        <v>4.1000000000000002E-2</v>
      </c>
      <c r="G11" s="192">
        <v>0.10299999999999999</v>
      </c>
      <c r="H11" s="4">
        <v>2325</v>
      </c>
      <c r="FG11" s="2"/>
      <c r="FH11" s="2"/>
      <c r="FI11" s="2"/>
      <c r="FJ11" s="2"/>
      <c r="FK11" s="2"/>
      <c r="FL11" s="2"/>
      <c r="FM11" s="2"/>
      <c r="FN11" s="2"/>
    </row>
    <row r="12" spans="1:170" x14ac:dyDescent="0.2">
      <c r="A12" s="3" t="s">
        <v>22</v>
      </c>
      <c r="B12" s="279"/>
      <c r="C12" s="282"/>
      <c r="D12" s="189" t="s">
        <v>23</v>
      </c>
      <c r="E12" s="190" t="s">
        <v>613</v>
      </c>
      <c r="F12" s="191">
        <v>4.3999999999999997E-2</v>
      </c>
      <c r="G12" s="192">
        <v>0.109</v>
      </c>
      <c r="H12" s="4">
        <v>2515</v>
      </c>
      <c r="FG12" s="2"/>
      <c r="FH12" s="2"/>
      <c r="FI12" s="2"/>
      <c r="FJ12" s="2"/>
      <c r="FK12" s="2"/>
      <c r="FL12" s="2"/>
      <c r="FM12" s="2"/>
      <c r="FN12" s="2"/>
    </row>
    <row r="13" spans="1:170" x14ac:dyDescent="0.2">
      <c r="A13" s="3" t="s">
        <v>24</v>
      </c>
      <c r="B13" s="279"/>
      <c r="C13" s="282"/>
      <c r="D13" s="189" t="s">
        <v>25</v>
      </c>
      <c r="E13" s="190" t="s">
        <v>613</v>
      </c>
      <c r="F13" s="191">
        <v>4.8000000000000001E-2</v>
      </c>
      <c r="G13" s="192">
        <v>0.12</v>
      </c>
      <c r="H13" s="4">
        <v>2735</v>
      </c>
      <c r="FG13" s="2"/>
      <c r="FH13" s="2"/>
      <c r="FI13" s="2"/>
      <c r="FJ13" s="2"/>
      <c r="FK13" s="2"/>
      <c r="FL13" s="2"/>
      <c r="FM13" s="2"/>
      <c r="FN13" s="2"/>
    </row>
    <row r="14" spans="1:170" x14ac:dyDescent="0.2">
      <c r="A14" s="3" t="s">
        <v>26</v>
      </c>
      <c r="B14" s="280"/>
      <c r="C14" s="283"/>
      <c r="D14" s="189" t="s">
        <v>27</v>
      </c>
      <c r="E14" s="190" t="s">
        <v>613</v>
      </c>
      <c r="F14" s="193">
        <v>0.05</v>
      </c>
      <c r="G14" s="192">
        <v>0.125</v>
      </c>
      <c r="H14" s="4">
        <v>2825</v>
      </c>
      <c r="FG14" s="2"/>
      <c r="FH14" s="2"/>
      <c r="FI14" s="2"/>
      <c r="FJ14" s="2"/>
      <c r="FK14" s="2"/>
      <c r="FL14" s="2"/>
      <c r="FM14" s="2"/>
      <c r="FN14" s="2"/>
    </row>
    <row r="15" spans="1:170" ht="15.75" x14ac:dyDescent="0.2">
      <c r="A15" s="284" t="s">
        <v>28</v>
      </c>
      <c r="B15" s="285"/>
      <c r="C15" s="285"/>
      <c r="D15" s="285"/>
      <c r="E15" s="285"/>
      <c r="F15" s="285"/>
      <c r="G15" s="285"/>
      <c r="H15" s="286"/>
      <c r="FG15" s="2"/>
      <c r="FH15" s="2"/>
      <c r="FI15" s="2"/>
      <c r="FJ15" s="2"/>
      <c r="FK15" s="2"/>
      <c r="FL15" s="2"/>
      <c r="FM15" s="2"/>
      <c r="FN15" s="2"/>
    </row>
    <row r="16" spans="1:170" ht="15" customHeight="1" x14ac:dyDescent="0.2">
      <c r="A16" s="194" t="s">
        <v>29</v>
      </c>
      <c r="B16" s="287" t="s">
        <v>600</v>
      </c>
      <c r="C16" s="290" t="s">
        <v>30</v>
      </c>
      <c r="D16" s="195" t="s">
        <v>31</v>
      </c>
      <c r="E16" s="190" t="s">
        <v>613</v>
      </c>
      <c r="F16" s="196">
        <v>4.8000000000000001E-2</v>
      </c>
      <c r="G16" s="196">
        <v>0.11900000000000001</v>
      </c>
      <c r="H16" s="4">
        <v>2550</v>
      </c>
      <c r="FG16" s="2"/>
      <c r="FH16" s="2"/>
      <c r="FI16" s="2"/>
      <c r="FJ16" s="2"/>
      <c r="FK16" s="2"/>
      <c r="FL16" s="2"/>
      <c r="FM16" s="2"/>
      <c r="FN16" s="2"/>
    </row>
    <row r="17" spans="1:170" x14ac:dyDescent="0.2">
      <c r="A17" s="90" t="s">
        <v>32</v>
      </c>
      <c r="B17" s="288"/>
      <c r="C17" s="291"/>
      <c r="D17" s="91" t="s">
        <v>33</v>
      </c>
      <c r="E17" s="130" t="s">
        <v>613</v>
      </c>
      <c r="F17" s="196">
        <v>5.5E-2</v>
      </c>
      <c r="G17" s="196">
        <v>0.13700000000000001</v>
      </c>
      <c r="H17" s="4">
        <v>2745</v>
      </c>
      <c r="FG17" s="2"/>
      <c r="FH17" s="2"/>
      <c r="FI17" s="2"/>
      <c r="FJ17" s="2"/>
      <c r="FK17" s="2"/>
      <c r="FL17" s="2"/>
      <c r="FM17" s="2"/>
      <c r="FN17" s="2"/>
    </row>
    <row r="18" spans="1:170" x14ac:dyDescent="0.2">
      <c r="A18" s="90" t="s">
        <v>34</v>
      </c>
      <c r="B18" s="288"/>
      <c r="C18" s="291"/>
      <c r="D18" s="91" t="s">
        <v>35</v>
      </c>
      <c r="E18" s="130" t="s">
        <v>613</v>
      </c>
      <c r="F18" s="196">
        <v>6.5000000000000002E-2</v>
      </c>
      <c r="G18" s="196">
        <v>0.16200000000000001</v>
      </c>
      <c r="H18" s="4">
        <v>3045</v>
      </c>
      <c r="FG18" s="2"/>
      <c r="FH18" s="2"/>
      <c r="FI18" s="2"/>
      <c r="FJ18" s="2"/>
      <c r="FK18" s="2"/>
      <c r="FL18" s="2"/>
      <c r="FM18" s="2"/>
      <c r="FN18" s="2"/>
    </row>
    <row r="19" spans="1:170" x14ac:dyDescent="0.2">
      <c r="A19" s="90" t="s">
        <v>36</v>
      </c>
      <c r="B19" s="288"/>
      <c r="C19" s="291"/>
      <c r="D19" s="91" t="s">
        <v>37</v>
      </c>
      <c r="E19" s="130" t="s">
        <v>613</v>
      </c>
      <c r="F19" s="196">
        <v>7.2000000000000008E-2</v>
      </c>
      <c r="G19" s="196">
        <v>0.18</v>
      </c>
      <c r="H19" s="4">
        <v>3595</v>
      </c>
      <c r="FG19" s="2"/>
      <c r="FH19" s="2"/>
      <c r="FI19" s="2"/>
      <c r="FJ19" s="2"/>
      <c r="FK19" s="2"/>
      <c r="FL19" s="2"/>
      <c r="FM19" s="2"/>
      <c r="FN19" s="2"/>
    </row>
    <row r="20" spans="1:170" x14ac:dyDescent="0.2">
      <c r="A20" s="90" t="s">
        <v>38</v>
      </c>
      <c r="B20" s="288"/>
      <c r="C20" s="291"/>
      <c r="D20" s="91" t="s">
        <v>39</v>
      </c>
      <c r="E20" s="130" t="s">
        <v>613</v>
      </c>
      <c r="F20" s="196">
        <v>7.9000000000000001E-2</v>
      </c>
      <c r="G20" s="196">
        <v>0.19700000000000001</v>
      </c>
      <c r="H20" s="4">
        <v>4055</v>
      </c>
      <c r="FG20" s="2"/>
      <c r="FH20" s="2"/>
      <c r="FI20" s="2"/>
      <c r="FJ20" s="2"/>
      <c r="FK20" s="2"/>
      <c r="FL20" s="2"/>
      <c r="FM20" s="2"/>
      <c r="FN20" s="2"/>
    </row>
    <row r="21" spans="1:170" ht="15" customHeight="1" x14ac:dyDescent="0.2">
      <c r="A21" s="90" t="s">
        <v>40</v>
      </c>
      <c r="B21" s="288"/>
      <c r="C21" s="291"/>
      <c r="D21" s="91" t="s">
        <v>41</v>
      </c>
      <c r="E21" s="130" t="s">
        <v>613</v>
      </c>
      <c r="F21" s="196">
        <v>8.8999999999999996E-2</v>
      </c>
      <c r="G21" s="196">
        <v>0.222</v>
      </c>
      <c r="H21" s="4">
        <v>4055</v>
      </c>
      <c r="FG21" s="2"/>
      <c r="FH21" s="2"/>
      <c r="FI21" s="2"/>
      <c r="FJ21" s="2"/>
      <c r="FK21" s="2"/>
      <c r="FL21" s="2"/>
      <c r="FM21" s="2"/>
      <c r="FN21" s="2"/>
    </row>
    <row r="22" spans="1:170" x14ac:dyDescent="0.2">
      <c r="A22" s="90" t="s">
        <v>42</v>
      </c>
      <c r="B22" s="288"/>
      <c r="C22" s="291"/>
      <c r="D22" s="91" t="s">
        <v>43</v>
      </c>
      <c r="E22" s="130" t="s">
        <v>613</v>
      </c>
      <c r="F22" s="196">
        <v>9.6000000000000002E-2</v>
      </c>
      <c r="G22" s="196">
        <v>0.24</v>
      </c>
      <c r="H22" s="4">
        <v>4645</v>
      </c>
      <c r="FG22" s="2"/>
      <c r="FH22" s="2"/>
      <c r="FI22" s="2"/>
      <c r="FJ22" s="2"/>
      <c r="FK22" s="2"/>
      <c r="FL22" s="2"/>
      <c r="FM22" s="2"/>
      <c r="FN22" s="2"/>
    </row>
    <row r="23" spans="1:170" x14ac:dyDescent="0.2">
      <c r="A23" s="90" t="s">
        <v>44</v>
      </c>
      <c r="B23" s="289"/>
      <c r="C23" s="292"/>
      <c r="D23" s="91" t="s">
        <v>45</v>
      </c>
      <c r="E23" s="130" t="s">
        <v>613</v>
      </c>
      <c r="F23" s="196">
        <v>0.10300000000000001</v>
      </c>
      <c r="G23" s="196">
        <v>0.25700000000000001</v>
      </c>
      <c r="H23" s="4">
        <v>5825</v>
      </c>
      <c r="FG23" s="2"/>
      <c r="FH23" s="2"/>
      <c r="FI23" s="2"/>
      <c r="FJ23" s="2"/>
      <c r="FK23" s="2"/>
      <c r="FL23" s="2"/>
      <c r="FM23" s="2"/>
      <c r="FN23" s="2"/>
    </row>
    <row r="24" spans="1:170" ht="15.75" x14ac:dyDescent="0.25">
      <c r="A24" s="197" t="s">
        <v>46</v>
      </c>
      <c r="B24" s="198"/>
      <c r="C24" s="199"/>
      <c r="D24" s="200"/>
      <c r="E24" s="201"/>
      <c r="F24" s="202"/>
      <c r="G24" s="202"/>
      <c r="H24" s="203"/>
      <c r="FG24" s="2"/>
      <c r="FH24" s="2"/>
      <c r="FI24" s="2"/>
      <c r="FJ24" s="2"/>
      <c r="FK24" s="2"/>
      <c r="FL24" s="2"/>
      <c r="FM24" s="2"/>
      <c r="FN24" s="2"/>
    </row>
    <row r="25" spans="1:170" ht="15" customHeight="1" x14ac:dyDescent="0.2">
      <c r="A25" s="131" t="s">
        <v>47</v>
      </c>
      <c r="B25" s="293" t="s">
        <v>601</v>
      </c>
      <c r="C25" s="296" t="s">
        <v>30</v>
      </c>
      <c r="D25" s="132" t="s">
        <v>48</v>
      </c>
      <c r="E25" s="130" t="s">
        <v>613</v>
      </c>
      <c r="F25" s="133">
        <v>3.4000000000000002E-2</v>
      </c>
      <c r="G25" s="133">
        <v>8.5000000000000006E-2</v>
      </c>
      <c r="H25" s="4">
        <v>1940</v>
      </c>
      <c r="FG25" s="2"/>
      <c r="FH25" s="2"/>
      <c r="FI25" s="2"/>
      <c r="FJ25" s="2"/>
      <c r="FK25" s="2"/>
      <c r="FL25" s="2"/>
      <c r="FM25" s="2"/>
      <c r="FN25" s="2"/>
    </row>
    <row r="26" spans="1:170" x14ac:dyDescent="0.2">
      <c r="A26" s="90" t="s">
        <v>49</v>
      </c>
      <c r="B26" s="294"/>
      <c r="C26" s="297"/>
      <c r="D26" s="91" t="s">
        <v>50</v>
      </c>
      <c r="E26" s="130" t="s">
        <v>613</v>
      </c>
      <c r="F26" s="196">
        <v>4.1000000000000002E-2</v>
      </c>
      <c r="G26" s="196">
        <v>0.10200000000000001</v>
      </c>
      <c r="H26" s="4">
        <v>2545</v>
      </c>
      <c r="FG26" s="2"/>
      <c r="FH26" s="2"/>
      <c r="FI26" s="2"/>
      <c r="FJ26" s="2"/>
      <c r="FK26" s="2"/>
      <c r="FL26" s="2"/>
      <c r="FM26" s="2"/>
      <c r="FN26" s="2"/>
    </row>
    <row r="27" spans="1:170" ht="17.100000000000001" customHeight="1" thickBot="1" x14ac:dyDescent="0.25">
      <c r="A27" s="134" t="s">
        <v>51</v>
      </c>
      <c r="B27" s="295"/>
      <c r="C27" s="298"/>
      <c r="D27" s="135" t="s">
        <v>31</v>
      </c>
      <c r="E27" s="136" t="s">
        <v>613</v>
      </c>
      <c r="F27" s="137">
        <v>4.8000000000000001E-2</v>
      </c>
      <c r="G27" s="137">
        <v>0.11900000000000001</v>
      </c>
      <c r="H27" s="7">
        <v>3245</v>
      </c>
      <c r="FG27" s="2"/>
      <c r="FH27" s="2"/>
      <c r="FI27" s="2"/>
      <c r="FJ27" s="2"/>
      <c r="FK27" s="2"/>
      <c r="FL27" s="2"/>
      <c r="FM27" s="2"/>
      <c r="FN27" s="2"/>
    </row>
    <row r="28" spans="1:170" ht="16.350000000000001" customHeight="1" x14ac:dyDescent="0.25">
      <c r="A28" s="92" t="s">
        <v>52</v>
      </c>
      <c r="B28" s="204"/>
      <c r="C28" s="205"/>
      <c r="D28" s="91"/>
      <c r="E28" s="206"/>
      <c r="F28" s="196"/>
      <c r="G28" s="196"/>
      <c r="H28" s="138"/>
      <c r="FG28" s="2"/>
      <c r="FH28" s="2"/>
      <c r="FI28" s="2"/>
      <c r="FJ28" s="2"/>
      <c r="FK28" s="2"/>
      <c r="FL28" s="2"/>
      <c r="FM28" s="2"/>
      <c r="FN28" s="2"/>
    </row>
    <row r="29" spans="1:170" ht="15" customHeight="1" x14ac:dyDescent="0.2">
      <c r="A29" s="90" t="s">
        <v>53</v>
      </c>
      <c r="B29" s="266" t="s">
        <v>602</v>
      </c>
      <c r="C29" s="268" t="s">
        <v>54</v>
      </c>
      <c r="D29" s="91" t="s">
        <v>594</v>
      </c>
      <c r="E29" s="130" t="s">
        <v>613</v>
      </c>
      <c r="F29" s="196">
        <v>0.154</v>
      </c>
      <c r="G29" s="196">
        <v>0.38500000000000001</v>
      </c>
      <c r="H29" s="4">
        <v>8990</v>
      </c>
      <c r="FG29" s="2"/>
      <c r="FH29" s="2"/>
      <c r="FI29" s="2"/>
      <c r="FJ29" s="2"/>
      <c r="FK29" s="2"/>
      <c r="FL29" s="2"/>
      <c r="FM29" s="2"/>
      <c r="FN29" s="2"/>
    </row>
    <row r="30" spans="1:170" x14ac:dyDescent="0.2">
      <c r="A30" s="90" t="s">
        <v>55</v>
      </c>
      <c r="B30" s="267"/>
      <c r="C30" s="269"/>
      <c r="D30" s="91" t="s">
        <v>595</v>
      </c>
      <c r="E30" s="130" t="s">
        <v>613</v>
      </c>
      <c r="F30" s="196">
        <v>0.16700000000000001</v>
      </c>
      <c r="G30" s="196">
        <v>0.41799999999999998</v>
      </c>
      <c r="H30" s="4">
        <v>11390</v>
      </c>
      <c r="FG30" s="2"/>
      <c r="FH30" s="2"/>
      <c r="FI30" s="2"/>
      <c r="FJ30" s="2"/>
      <c r="FK30" s="2"/>
      <c r="FL30" s="2"/>
      <c r="FM30" s="2"/>
      <c r="FN30" s="2"/>
    </row>
    <row r="31" spans="1:170" ht="15.75" x14ac:dyDescent="0.25">
      <c r="A31" s="93" t="s">
        <v>56</v>
      </c>
      <c r="B31" s="207"/>
      <c r="C31" s="208"/>
      <c r="D31" s="91"/>
      <c r="E31" s="209"/>
      <c r="F31" s="210"/>
      <c r="G31" s="210"/>
      <c r="H31" s="211"/>
      <c r="FG31" s="2"/>
      <c r="FH31" s="2"/>
      <c r="FI31" s="2"/>
      <c r="FJ31" s="2"/>
      <c r="FK31" s="2"/>
      <c r="FL31" s="2"/>
      <c r="FM31" s="2"/>
      <c r="FN31" s="2"/>
    </row>
    <row r="32" spans="1:170" ht="15" customHeight="1" x14ac:dyDescent="0.2">
      <c r="A32" s="90" t="s">
        <v>57</v>
      </c>
      <c r="B32" s="287" t="s">
        <v>600</v>
      </c>
      <c r="C32" s="290" t="s">
        <v>30</v>
      </c>
      <c r="D32" s="91" t="s">
        <v>58</v>
      </c>
      <c r="E32" s="130" t="s">
        <v>613</v>
      </c>
      <c r="F32" s="196">
        <v>0.1</v>
      </c>
      <c r="G32" s="196">
        <v>0.25</v>
      </c>
      <c r="H32" s="4">
        <v>4895</v>
      </c>
      <c r="FG32" s="2"/>
      <c r="FH32" s="2"/>
      <c r="FI32" s="2"/>
      <c r="FJ32" s="2"/>
      <c r="FK32" s="2"/>
      <c r="FL32" s="2"/>
      <c r="FM32" s="2"/>
      <c r="FN32" s="2"/>
    </row>
    <row r="33" spans="1:170" x14ac:dyDescent="0.2">
      <c r="A33" s="90" t="s">
        <v>59</v>
      </c>
      <c r="B33" s="288"/>
      <c r="C33" s="291"/>
      <c r="D33" s="91" t="s">
        <v>60</v>
      </c>
      <c r="E33" s="130" t="s">
        <v>613</v>
      </c>
      <c r="F33" s="196">
        <v>0.114</v>
      </c>
      <c r="G33" s="196">
        <v>0.28499999999999998</v>
      </c>
      <c r="H33" s="4">
        <v>5895</v>
      </c>
      <c r="FG33" s="2"/>
      <c r="FH33" s="2"/>
      <c r="FI33" s="2"/>
      <c r="FJ33" s="2"/>
      <c r="FK33" s="2"/>
      <c r="FL33" s="2"/>
      <c r="FM33" s="2"/>
      <c r="FN33" s="2"/>
    </row>
    <row r="34" spans="1:170" x14ac:dyDescent="0.2">
      <c r="A34" s="90" t="s">
        <v>61</v>
      </c>
      <c r="B34" s="288"/>
      <c r="C34" s="291"/>
      <c r="D34" s="91" t="s">
        <v>62</v>
      </c>
      <c r="E34" s="130" t="s">
        <v>613</v>
      </c>
      <c r="F34" s="196">
        <v>0.13500000000000001</v>
      </c>
      <c r="G34" s="196">
        <v>0.33800000000000002</v>
      </c>
      <c r="H34" s="4">
        <v>7235</v>
      </c>
      <c r="FG34" s="2"/>
      <c r="FH34" s="2"/>
      <c r="FI34" s="2"/>
      <c r="FJ34" s="2"/>
      <c r="FK34" s="2"/>
      <c r="FL34" s="2"/>
      <c r="FM34" s="2"/>
      <c r="FN34" s="2"/>
    </row>
    <row r="35" spans="1:170" x14ac:dyDescent="0.2">
      <c r="A35" s="90" t="s">
        <v>63</v>
      </c>
      <c r="B35" s="288"/>
      <c r="C35" s="291"/>
      <c r="D35" s="91" t="s">
        <v>64</v>
      </c>
      <c r="E35" s="130" t="s">
        <v>613</v>
      </c>
      <c r="F35" s="196">
        <v>0.15</v>
      </c>
      <c r="G35" s="196">
        <v>0.375</v>
      </c>
      <c r="H35" s="4">
        <v>9065</v>
      </c>
      <c r="FG35" s="2"/>
      <c r="FH35" s="2"/>
      <c r="FI35" s="2"/>
      <c r="FJ35" s="2"/>
      <c r="FK35" s="2"/>
      <c r="FL35" s="2"/>
      <c r="FM35" s="2"/>
      <c r="FN35" s="2"/>
    </row>
    <row r="36" spans="1:170" x14ac:dyDescent="0.2">
      <c r="A36" s="90" t="s">
        <v>65</v>
      </c>
      <c r="B36" s="288"/>
      <c r="C36" s="291"/>
      <c r="D36" s="91" t="s">
        <v>66</v>
      </c>
      <c r="E36" s="130" t="s">
        <v>613</v>
      </c>
      <c r="F36" s="196">
        <v>0.16400000000000001</v>
      </c>
      <c r="G36" s="196">
        <v>0.41</v>
      </c>
      <c r="H36" s="4">
        <v>11760</v>
      </c>
      <c r="FG36" s="2"/>
      <c r="FH36" s="2"/>
      <c r="FI36" s="2"/>
      <c r="FJ36" s="2"/>
      <c r="FK36" s="2"/>
      <c r="FL36" s="2"/>
      <c r="FM36" s="2"/>
      <c r="FN36" s="2"/>
    </row>
    <row r="37" spans="1:170" x14ac:dyDescent="0.2">
      <c r="A37" s="90" t="s">
        <v>67</v>
      </c>
      <c r="B37" s="288"/>
      <c r="C37" s="291"/>
      <c r="D37" s="91" t="s">
        <v>68</v>
      </c>
      <c r="E37" s="130" t="s">
        <v>613</v>
      </c>
      <c r="F37" s="196">
        <v>0.17100000000000001</v>
      </c>
      <c r="G37" s="196">
        <v>0.42799999999999999</v>
      </c>
      <c r="H37" s="4">
        <v>12420</v>
      </c>
      <c r="FG37" s="2"/>
      <c r="FH37" s="2"/>
      <c r="FI37" s="2"/>
      <c r="FJ37" s="2"/>
      <c r="FK37" s="2"/>
      <c r="FL37" s="2"/>
      <c r="FM37" s="2"/>
      <c r="FN37" s="2"/>
    </row>
    <row r="38" spans="1:170" ht="18" customHeight="1" x14ac:dyDescent="0.2">
      <c r="A38" s="90" t="s">
        <v>69</v>
      </c>
      <c r="B38" s="288"/>
      <c r="C38" s="291"/>
      <c r="D38" s="91" t="s">
        <v>62</v>
      </c>
      <c r="E38" s="130" t="s">
        <v>613</v>
      </c>
      <c r="F38" s="196">
        <v>0.13500000000000001</v>
      </c>
      <c r="G38" s="196">
        <v>0.33800000000000002</v>
      </c>
      <c r="H38" s="4">
        <v>8680</v>
      </c>
      <c r="FG38" s="2"/>
      <c r="FH38" s="2"/>
      <c r="FI38" s="2"/>
      <c r="FJ38" s="2"/>
      <c r="FK38" s="2"/>
      <c r="FL38" s="2"/>
      <c r="FM38" s="2"/>
      <c r="FN38" s="2"/>
    </row>
    <row r="39" spans="1:170" x14ac:dyDescent="0.2">
      <c r="A39" s="90" t="s">
        <v>70</v>
      </c>
      <c r="B39" s="288"/>
      <c r="C39" s="291"/>
      <c r="D39" s="91" t="s">
        <v>66</v>
      </c>
      <c r="E39" s="130" t="s">
        <v>613</v>
      </c>
      <c r="F39" s="196">
        <v>0.16400000000000001</v>
      </c>
      <c r="G39" s="196">
        <v>0.41</v>
      </c>
      <c r="H39" s="4">
        <v>12190</v>
      </c>
      <c r="FG39" s="2"/>
      <c r="FH39" s="2"/>
      <c r="FI39" s="2"/>
      <c r="FJ39" s="2"/>
      <c r="FK39" s="2"/>
      <c r="FL39" s="2"/>
      <c r="FM39" s="2"/>
      <c r="FN39" s="2"/>
    </row>
    <row r="40" spans="1:170" x14ac:dyDescent="0.2">
      <c r="A40" s="90" t="s">
        <v>71</v>
      </c>
      <c r="B40" s="288"/>
      <c r="C40" s="291"/>
      <c r="D40" s="91" t="s">
        <v>72</v>
      </c>
      <c r="E40" s="130" t="s">
        <v>613</v>
      </c>
      <c r="F40" s="196">
        <v>0.185</v>
      </c>
      <c r="G40" s="196">
        <v>0.46300000000000002</v>
      </c>
      <c r="H40" s="4">
        <v>10990</v>
      </c>
      <c r="FG40" s="2"/>
      <c r="FH40" s="2"/>
      <c r="FI40" s="2"/>
      <c r="FJ40" s="2"/>
      <c r="FK40" s="2"/>
      <c r="FL40" s="2"/>
      <c r="FM40" s="2"/>
      <c r="FN40" s="2"/>
    </row>
    <row r="41" spans="1:170" x14ac:dyDescent="0.2">
      <c r="A41" s="90" t="s">
        <v>73</v>
      </c>
      <c r="B41" s="289"/>
      <c r="C41" s="292"/>
      <c r="D41" s="91" t="s">
        <v>74</v>
      </c>
      <c r="E41" s="130" t="s">
        <v>613</v>
      </c>
      <c r="F41" s="196">
        <v>0.2</v>
      </c>
      <c r="G41" s="196">
        <v>0.5</v>
      </c>
      <c r="H41" s="4">
        <v>12860</v>
      </c>
      <c r="FG41" s="2"/>
      <c r="FH41" s="2"/>
      <c r="FI41" s="2"/>
      <c r="FJ41" s="2"/>
      <c r="FK41" s="2"/>
      <c r="FL41" s="2"/>
      <c r="FM41" s="2"/>
      <c r="FN41" s="2"/>
    </row>
    <row r="42" spans="1:170" ht="18" customHeight="1" x14ac:dyDescent="0.25">
      <c r="A42" s="302" t="s">
        <v>75</v>
      </c>
      <c r="B42" s="303"/>
      <c r="C42" s="303"/>
      <c r="D42" s="303"/>
      <c r="E42" s="303"/>
      <c r="F42" s="303"/>
      <c r="G42" s="303"/>
      <c r="H42" s="304"/>
      <c r="FG42" s="2"/>
      <c r="FH42" s="2"/>
      <c r="FI42" s="2"/>
      <c r="FJ42" s="2"/>
      <c r="FK42" s="2"/>
      <c r="FL42" s="2"/>
      <c r="FM42" s="2"/>
      <c r="FN42" s="2"/>
    </row>
    <row r="43" spans="1:170" ht="15" customHeight="1" x14ac:dyDescent="0.2">
      <c r="A43" s="139" t="s">
        <v>76</v>
      </c>
      <c r="B43" s="305" t="s">
        <v>603</v>
      </c>
      <c r="C43" s="268" t="s">
        <v>8</v>
      </c>
      <c r="D43" s="91" t="s">
        <v>77</v>
      </c>
      <c r="E43" s="130" t="s">
        <v>613</v>
      </c>
      <c r="F43" s="196">
        <v>1.0999999999999999E-2</v>
      </c>
      <c r="G43" s="196">
        <v>2.75E-2</v>
      </c>
      <c r="H43" s="4">
        <v>630</v>
      </c>
      <c r="FG43" s="2"/>
      <c r="FH43" s="2"/>
      <c r="FI43" s="2"/>
      <c r="FJ43" s="2"/>
      <c r="FK43" s="2"/>
      <c r="FL43" s="2"/>
      <c r="FM43" s="2"/>
      <c r="FN43" s="2"/>
    </row>
    <row r="44" spans="1:170" x14ac:dyDescent="0.2">
      <c r="A44" s="139" t="s">
        <v>78</v>
      </c>
      <c r="B44" s="306"/>
      <c r="C44" s="297"/>
      <c r="D44" s="91" t="s">
        <v>79</v>
      </c>
      <c r="E44" s="130" t="s">
        <v>613</v>
      </c>
      <c r="F44" s="196">
        <v>1.4E-2</v>
      </c>
      <c r="G44" s="196">
        <v>3.5000000000000003E-2</v>
      </c>
      <c r="H44" s="4">
        <v>755</v>
      </c>
      <c r="FG44" s="2"/>
      <c r="FH44" s="2"/>
      <c r="FI44" s="2"/>
      <c r="FJ44" s="2"/>
      <c r="FK44" s="2"/>
      <c r="FL44" s="2"/>
      <c r="FM44" s="2"/>
      <c r="FN44" s="2"/>
    </row>
    <row r="45" spans="1:170" x14ac:dyDescent="0.2">
      <c r="A45" s="139" t="s">
        <v>80</v>
      </c>
      <c r="B45" s="306"/>
      <c r="C45" s="297"/>
      <c r="D45" s="91" t="s">
        <v>81</v>
      </c>
      <c r="E45" s="130" t="s">
        <v>613</v>
      </c>
      <c r="F45" s="196">
        <v>1.7000000000000001E-2</v>
      </c>
      <c r="G45" s="196">
        <v>4.2500000000000003E-2</v>
      </c>
      <c r="H45" s="4">
        <v>950</v>
      </c>
      <c r="FG45" s="2"/>
      <c r="FH45" s="2"/>
      <c r="FI45" s="2"/>
      <c r="FJ45" s="2"/>
      <c r="FK45" s="2"/>
      <c r="FL45" s="2"/>
      <c r="FM45" s="2"/>
      <c r="FN45" s="2"/>
    </row>
    <row r="46" spans="1:170" x14ac:dyDescent="0.2">
      <c r="A46" s="139" t="s">
        <v>82</v>
      </c>
      <c r="B46" s="306"/>
      <c r="C46" s="297"/>
      <c r="D46" s="91" t="s">
        <v>83</v>
      </c>
      <c r="E46" s="130" t="s">
        <v>613</v>
      </c>
      <c r="F46" s="196">
        <v>1.7999999999999999E-2</v>
      </c>
      <c r="G46" s="196">
        <v>4.4999999999999998E-2</v>
      </c>
      <c r="H46" s="4">
        <v>985</v>
      </c>
      <c r="FG46" s="2"/>
      <c r="FH46" s="2"/>
      <c r="FI46" s="2"/>
      <c r="FJ46" s="2"/>
      <c r="FK46" s="2"/>
      <c r="FL46" s="2"/>
      <c r="FM46" s="2"/>
      <c r="FN46" s="2"/>
    </row>
    <row r="47" spans="1:170" ht="18" customHeight="1" thickBot="1" x14ac:dyDescent="0.25">
      <c r="A47" s="140" t="s">
        <v>84</v>
      </c>
      <c r="B47" s="307"/>
      <c r="C47" s="298"/>
      <c r="D47" s="135" t="s">
        <v>85</v>
      </c>
      <c r="E47" s="136" t="s">
        <v>613</v>
      </c>
      <c r="F47" s="137">
        <v>2.1000000000000001E-2</v>
      </c>
      <c r="G47" s="137">
        <v>5.2499999999999998E-2</v>
      </c>
      <c r="H47" s="7">
        <v>1195</v>
      </c>
      <c r="FG47" s="2"/>
      <c r="FH47" s="2"/>
      <c r="FI47" s="2"/>
      <c r="FJ47" s="2"/>
      <c r="FK47" s="2"/>
      <c r="FL47" s="2"/>
      <c r="FM47" s="2"/>
      <c r="FN47" s="2"/>
    </row>
    <row r="48" spans="1:170" ht="15.75" x14ac:dyDescent="0.2">
      <c r="A48" s="308" t="s">
        <v>86</v>
      </c>
      <c r="B48" s="309"/>
      <c r="C48" s="309"/>
      <c r="D48" s="309"/>
      <c r="E48" s="309"/>
      <c r="F48" s="309"/>
      <c r="G48" s="309"/>
      <c r="H48" s="310"/>
      <c r="FG48" s="2"/>
      <c r="FH48" s="2"/>
      <c r="FI48" s="2"/>
      <c r="FJ48" s="2"/>
      <c r="FK48" s="2"/>
      <c r="FL48" s="2"/>
      <c r="FM48" s="2"/>
      <c r="FN48" s="2"/>
    </row>
    <row r="49" spans="1:170" ht="15" customHeight="1" x14ac:dyDescent="0.2">
      <c r="A49" s="90" t="s">
        <v>87</v>
      </c>
      <c r="B49" s="287" t="s">
        <v>600</v>
      </c>
      <c r="C49" s="290" t="s">
        <v>8</v>
      </c>
      <c r="D49" s="91" t="s">
        <v>88</v>
      </c>
      <c r="E49" s="130" t="s">
        <v>613</v>
      </c>
      <c r="F49" s="196">
        <v>4.1000000000000002E-2</v>
      </c>
      <c r="G49" s="196">
        <v>0.10299999999999999</v>
      </c>
      <c r="H49" s="4">
        <v>2245</v>
      </c>
      <c r="FG49" s="2"/>
      <c r="FH49" s="2"/>
      <c r="FI49" s="2"/>
      <c r="FJ49" s="2"/>
      <c r="FK49" s="2"/>
      <c r="FL49" s="2"/>
      <c r="FM49" s="2"/>
      <c r="FN49" s="2"/>
    </row>
    <row r="50" spans="1:170" ht="18" customHeight="1" x14ac:dyDescent="0.2">
      <c r="A50" s="90" t="s">
        <v>89</v>
      </c>
      <c r="B50" s="288"/>
      <c r="C50" s="291"/>
      <c r="D50" s="91" t="s">
        <v>90</v>
      </c>
      <c r="E50" s="130" t="s">
        <v>613</v>
      </c>
      <c r="F50" s="196">
        <v>4.7E-2</v>
      </c>
      <c r="G50" s="196">
        <v>0.11749999999999999</v>
      </c>
      <c r="H50" s="4">
        <v>2695</v>
      </c>
      <c r="FG50" s="2"/>
      <c r="FH50" s="2"/>
      <c r="FI50" s="2"/>
      <c r="FJ50" s="2"/>
      <c r="FK50" s="2"/>
      <c r="FL50" s="2"/>
      <c r="FM50" s="2"/>
      <c r="FN50" s="2"/>
    </row>
    <row r="51" spans="1:170" x14ac:dyDescent="0.2">
      <c r="A51" s="90" t="s">
        <v>91</v>
      </c>
      <c r="B51" s="288"/>
      <c r="C51" s="291"/>
      <c r="D51" s="94" t="s">
        <v>92</v>
      </c>
      <c r="E51" s="130" t="s">
        <v>613</v>
      </c>
      <c r="F51" s="196">
        <v>0.05</v>
      </c>
      <c r="G51" s="196">
        <v>0.125</v>
      </c>
      <c r="H51" s="4">
        <v>2520</v>
      </c>
      <c r="FG51" s="2"/>
      <c r="FH51" s="2"/>
      <c r="FI51" s="2"/>
      <c r="FJ51" s="2"/>
      <c r="FK51" s="2"/>
      <c r="FL51" s="2"/>
      <c r="FM51" s="2"/>
      <c r="FN51" s="2"/>
    </row>
    <row r="52" spans="1:170" x14ac:dyDescent="0.2">
      <c r="A52" s="90" t="s">
        <v>93</v>
      </c>
      <c r="B52" s="288"/>
      <c r="C52" s="291"/>
      <c r="D52" s="91" t="s">
        <v>94</v>
      </c>
      <c r="E52" s="130" t="s">
        <v>613</v>
      </c>
      <c r="F52" s="196">
        <v>5.6000000000000001E-2</v>
      </c>
      <c r="G52" s="196">
        <v>0.14000000000000001</v>
      </c>
      <c r="H52" s="4">
        <v>2815</v>
      </c>
      <c r="FG52" s="2"/>
      <c r="FH52" s="2"/>
      <c r="FI52" s="2"/>
      <c r="FJ52" s="2"/>
      <c r="FK52" s="2"/>
      <c r="FL52" s="2"/>
      <c r="FM52" s="2"/>
      <c r="FN52" s="2"/>
    </row>
    <row r="53" spans="1:170" ht="18" customHeight="1" x14ac:dyDescent="0.2">
      <c r="A53" s="90" t="s">
        <v>95</v>
      </c>
      <c r="B53" s="288"/>
      <c r="C53" s="291"/>
      <c r="D53" s="91" t="s">
        <v>94</v>
      </c>
      <c r="E53" s="141" t="s">
        <v>613</v>
      </c>
      <c r="F53" s="196">
        <v>5.6000000000000001E-2</v>
      </c>
      <c r="G53" s="196">
        <v>0.14000000000000001</v>
      </c>
      <c r="H53" s="4">
        <v>3055</v>
      </c>
      <c r="FG53" s="2"/>
      <c r="FH53" s="2"/>
      <c r="FI53" s="2"/>
      <c r="FJ53" s="2"/>
      <c r="FK53" s="2"/>
      <c r="FL53" s="2"/>
      <c r="FM53" s="2"/>
      <c r="FN53" s="2"/>
    </row>
    <row r="54" spans="1:170" x14ac:dyDescent="0.2">
      <c r="A54" s="90" t="s">
        <v>96</v>
      </c>
      <c r="B54" s="288"/>
      <c r="C54" s="291"/>
      <c r="D54" s="91" t="s">
        <v>97</v>
      </c>
      <c r="E54" s="78" t="s">
        <v>613</v>
      </c>
      <c r="F54" s="196">
        <v>6.2E-2</v>
      </c>
      <c r="G54" s="196">
        <v>0.155</v>
      </c>
      <c r="H54" s="4">
        <v>3245</v>
      </c>
      <c r="FG54" s="2"/>
      <c r="FH54" s="2"/>
      <c r="FI54" s="2"/>
      <c r="FJ54" s="2"/>
      <c r="FK54" s="2"/>
      <c r="FL54" s="2"/>
      <c r="FM54" s="2"/>
      <c r="FN54" s="2"/>
    </row>
    <row r="55" spans="1:170" x14ac:dyDescent="0.2">
      <c r="A55" s="90" t="s">
        <v>98</v>
      </c>
      <c r="B55" s="288"/>
      <c r="C55" s="291"/>
      <c r="D55" s="91" t="s">
        <v>99</v>
      </c>
      <c r="E55" s="130" t="s">
        <v>613</v>
      </c>
      <c r="F55" s="196">
        <v>6.5000000000000002E-2</v>
      </c>
      <c r="G55" s="196">
        <v>0.16250000000000001</v>
      </c>
      <c r="H55" s="4">
        <v>3290</v>
      </c>
      <c r="FG55" s="2"/>
      <c r="FH55" s="2"/>
      <c r="FI55" s="2"/>
      <c r="FJ55" s="2"/>
      <c r="FK55" s="2"/>
      <c r="FL55" s="2"/>
      <c r="FM55" s="2"/>
      <c r="FN55" s="2"/>
    </row>
    <row r="56" spans="1:170" x14ac:dyDescent="0.2">
      <c r="A56" s="90" t="s">
        <v>100</v>
      </c>
      <c r="B56" s="288"/>
      <c r="C56" s="291"/>
      <c r="D56" s="91" t="s">
        <v>587</v>
      </c>
      <c r="E56" s="130" t="s">
        <v>613</v>
      </c>
      <c r="F56" s="196">
        <v>6.8000000000000005E-2</v>
      </c>
      <c r="G56" s="196">
        <v>0.17</v>
      </c>
      <c r="H56" s="4">
        <v>3575</v>
      </c>
      <c r="FG56" s="2"/>
      <c r="FH56" s="2"/>
      <c r="FI56" s="2"/>
      <c r="FJ56" s="2"/>
      <c r="FK56" s="2"/>
      <c r="FL56" s="2"/>
      <c r="FM56" s="2"/>
      <c r="FN56" s="2"/>
    </row>
    <row r="57" spans="1:170" x14ac:dyDescent="0.2">
      <c r="A57" s="90" t="s">
        <v>101</v>
      </c>
      <c r="B57" s="288"/>
      <c r="C57" s="291"/>
      <c r="D57" s="91" t="s">
        <v>102</v>
      </c>
      <c r="E57" s="130" t="s">
        <v>613</v>
      </c>
      <c r="F57" s="196">
        <v>7.8E-2</v>
      </c>
      <c r="G57" s="196">
        <v>0.19500000000000001</v>
      </c>
      <c r="H57" s="4">
        <v>4380</v>
      </c>
      <c r="FG57" s="2"/>
      <c r="FH57" s="2"/>
      <c r="FI57" s="2"/>
      <c r="FJ57" s="2"/>
      <c r="FK57" s="2"/>
      <c r="FL57" s="2"/>
      <c r="FM57" s="2"/>
      <c r="FN57" s="2"/>
    </row>
    <row r="58" spans="1:170" x14ac:dyDescent="0.2">
      <c r="A58" s="90" t="s">
        <v>103</v>
      </c>
      <c r="B58" s="289"/>
      <c r="C58" s="292"/>
      <c r="D58" s="91" t="s">
        <v>104</v>
      </c>
      <c r="E58" s="141" t="s">
        <v>613</v>
      </c>
      <c r="F58" s="196">
        <v>8.2000000000000003E-2</v>
      </c>
      <c r="G58" s="196">
        <v>0.20499999999999999</v>
      </c>
      <c r="H58" s="4">
        <v>4675</v>
      </c>
      <c r="FG58" s="2"/>
      <c r="FH58" s="2"/>
      <c r="FI58" s="2"/>
      <c r="FJ58" s="2"/>
      <c r="FK58" s="2"/>
      <c r="FL58" s="2"/>
      <c r="FM58" s="2"/>
      <c r="FN58" s="2"/>
    </row>
    <row r="59" spans="1:170" ht="15.75" x14ac:dyDescent="0.2">
      <c r="A59" s="299" t="s">
        <v>105</v>
      </c>
      <c r="B59" s="300"/>
      <c r="C59" s="300"/>
      <c r="D59" s="300"/>
      <c r="E59" s="300"/>
      <c r="F59" s="300"/>
      <c r="G59" s="300"/>
      <c r="H59" s="301"/>
      <c r="FG59" s="2"/>
      <c r="FH59" s="2"/>
      <c r="FI59" s="2"/>
      <c r="FJ59" s="2"/>
      <c r="FK59" s="2"/>
      <c r="FL59" s="2"/>
      <c r="FM59" s="2"/>
      <c r="FN59" s="2"/>
    </row>
    <row r="60" spans="1:170" ht="15" customHeight="1" x14ac:dyDescent="0.2">
      <c r="A60" s="90" t="s">
        <v>106</v>
      </c>
      <c r="B60" s="266" t="s">
        <v>601</v>
      </c>
      <c r="C60" s="268" t="s">
        <v>8</v>
      </c>
      <c r="D60" s="91" t="s">
        <v>107</v>
      </c>
      <c r="E60" s="130" t="s">
        <v>613</v>
      </c>
      <c r="F60" s="196">
        <v>2.9000000000000001E-2</v>
      </c>
      <c r="G60" s="196">
        <v>7.2499999999999995E-2</v>
      </c>
      <c r="H60" s="4">
        <v>1745</v>
      </c>
      <c r="FG60" s="2"/>
      <c r="FH60" s="2"/>
      <c r="FI60" s="2"/>
      <c r="FJ60" s="2"/>
      <c r="FK60" s="2"/>
      <c r="FL60" s="2"/>
      <c r="FM60" s="2"/>
      <c r="FN60" s="2"/>
    </row>
    <row r="61" spans="1:170" x14ac:dyDescent="0.2">
      <c r="A61" s="90" t="s">
        <v>108</v>
      </c>
      <c r="B61" s="294"/>
      <c r="C61" s="297"/>
      <c r="D61" s="91" t="s">
        <v>109</v>
      </c>
      <c r="E61" s="130" t="s">
        <v>613</v>
      </c>
      <c r="F61" s="196">
        <v>3.5000000000000003E-2</v>
      </c>
      <c r="G61" s="196">
        <v>8.7499999999999994E-2</v>
      </c>
      <c r="H61" s="4">
        <v>1995</v>
      </c>
      <c r="FG61" s="2"/>
      <c r="FH61" s="2"/>
      <c r="FI61" s="2"/>
      <c r="FJ61" s="2"/>
      <c r="FK61" s="2"/>
      <c r="FL61" s="2"/>
      <c r="FM61" s="2"/>
      <c r="FN61" s="2"/>
    </row>
    <row r="62" spans="1:170" x14ac:dyDescent="0.2">
      <c r="A62" s="90" t="s">
        <v>110</v>
      </c>
      <c r="B62" s="267"/>
      <c r="C62" s="269"/>
      <c r="D62" s="91" t="s">
        <v>88</v>
      </c>
      <c r="E62" s="206" t="s">
        <v>613</v>
      </c>
      <c r="F62" s="196">
        <v>4.1000000000000002E-2</v>
      </c>
      <c r="G62" s="196">
        <v>0.10249999999999999</v>
      </c>
      <c r="H62" s="4">
        <v>2520</v>
      </c>
      <c r="FG62" s="2"/>
      <c r="FH62" s="2"/>
      <c r="FI62" s="2"/>
      <c r="FJ62" s="2"/>
      <c r="FK62" s="2"/>
      <c r="FL62" s="2"/>
      <c r="FM62" s="2"/>
      <c r="FN62" s="2"/>
    </row>
    <row r="63" spans="1:170" ht="18" customHeight="1" x14ac:dyDescent="0.25">
      <c r="A63" s="92" t="s">
        <v>111</v>
      </c>
      <c r="B63" s="198"/>
      <c r="C63" s="199"/>
      <c r="D63" s="91"/>
      <c r="E63" s="206"/>
      <c r="F63" s="196"/>
      <c r="G63" s="196"/>
      <c r="H63" s="138"/>
      <c r="FG63" s="2"/>
      <c r="FH63" s="2"/>
      <c r="FI63" s="2"/>
      <c r="FJ63" s="2"/>
      <c r="FK63" s="2"/>
      <c r="FL63" s="2"/>
      <c r="FM63" s="2"/>
      <c r="FN63" s="2"/>
    </row>
    <row r="64" spans="1:170" ht="15" customHeight="1" x14ac:dyDescent="0.2">
      <c r="A64" s="95" t="s">
        <v>112</v>
      </c>
      <c r="B64" s="322" t="s">
        <v>604</v>
      </c>
      <c r="C64" s="325" t="s">
        <v>8</v>
      </c>
      <c r="D64" s="91" t="s">
        <v>113</v>
      </c>
      <c r="E64" s="130" t="s">
        <v>613</v>
      </c>
      <c r="F64" s="196">
        <v>8.5999999999999993E-2</v>
      </c>
      <c r="G64" s="196">
        <v>0.215</v>
      </c>
      <c r="H64" s="4">
        <v>4855</v>
      </c>
      <c r="FG64" s="2"/>
      <c r="FH64" s="2"/>
      <c r="FI64" s="2"/>
      <c r="FJ64" s="2"/>
      <c r="FK64" s="2"/>
      <c r="FL64" s="2"/>
      <c r="FM64" s="2"/>
      <c r="FN64" s="2"/>
    </row>
    <row r="65" spans="1:170" x14ac:dyDescent="0.2">
      <c r="A65" s="95" t="s">
        <v>114</v>
      </c>
      <c r="B65" s="323"/>
      <c r="C65" s="326"/>
      <c r="D65" s="91" t="s">
        <v>115</v>
      </c>
      <c r="E65" s="130" t="s">
        <v>613</v>
      </c>
      <c r="F65" s="196">
        <v>9.8000000000000004E-2</v>
      </c>
      <c r="G65" s="196">
        <v>0.245</v>
      </c>
      <c r="H65" s="4">
        <v>5895</v>
      </c>
      <c r="FG65" s="2"/>
      <c r="FH65" s="2"/>
      <c r="FI65" s="2"/>
      <c r="FJ65" s="2"/>
      <c r="FK65" s="2"/>
      <c r="FL65" s="2"/>
      <c r="FM65" s="2"/>
      <c r="FN65" s="2"/>
    </row>
    <row r="66" spans="1:170" x14ac:dyDescent="0.2">
      <c r="A66" s="95" t="s">
        <v>116</v>
      </c>
      <c r="B66" s="323"/>
      <c r="C66" s="326"/>
      <c r="D66" s="91" t="s">
        <v>117</v>
      </c>
      <c r="E66" s="130" t="s">
        <v>613</v>
      </c>
      <c r="F66" s="196">
        <v>0.11700000000000001</v>
      </c>
      <c r="G66" s="196">
        <v>0.29249999999999998</v>
      </c>
      <c r="H66" s="4">
        <v>7680</v>
      </c>
      <c r="FG66" s="2"/>
      <c r="FH66" s="2"/>
      <c r="FI66" s="2"/>
      <c r="FJ66" s="2"/>
      <c r="FK66" s="2"/>
      <c r="FL66" s="2"/>
      <c r="FM66" s="2"/>
      <c r="FN66" s="2"/>
    </row>
    <row r="67" spans="1:170" ht="18" customHeight="1" x14ac:dyDescent="0.2">
      <c r="A67" s="95" t="s">
        <v>118</v>
      </c>
      <c r="B67" s="324"/>
      <c r="C67" s="327"/>
      <c r="D67" s="91" t="s">
        <v>119</v>
      </c>
      <c r="E67" s="130" t="s">
        <v>613</v>
      </c>
      <c r="F67" s="196">
        <v>0.129</v>
      </c>
      <c r="G67" s="196">
        <v>0.32250000000000001</v>
      </c>
      <c r="H67" s="4">
        <v>9340</v>
      </c>
      <c r="FG67" s="2"/>
      <c r="FH67" s="2"/>
      <c r="FI67" s="2"/>
      <c r="FJ67" s="2"/>
      <c r="FK67" s="2"/>
      <c r="FL67" s="2"/>
      <c r="FM67" s="2"/>
      <c r="FN67" s="2"/>
    </row>
    <row r="68" spans="1:170" ht="15.75" x14ac:dyDescent="0.2">
      <c r="A68" s="299" t="s">
        <v>120</v>
      </c>
      <c r="B68" s="300"/>
      <c r="C68" s="300"/>
      <c r="D68" s="300"/>
      <c r="E68" s="300"/>
      <c r="F68" s="300"/>
      <c r="G68" s="300"/>
      <c r="H68" s="301"/>
      <c r="FG68" s="2"/>
      <c r="FH68" s="2"/>
      <c r="FI68" s="2"/>
      <c r="FJ68" s="2"/>
      <c r="FK68" s="2"/>
      <c r="FL68" s="2"/>
      <c r="FM68" s="2"/>
      <c r="FN68" s="2"/>
    </row>
    <row r="69" spans="1:170" ht="16.350000000000001" customHeight="1" x14ac:dyDescent="0.2">
      <c r="A69" s="90" t="s">
        <v>121</v>
      </c>
      <c r="B69" s="266" t="s">
        <v>601</v>
      </c>
      <c r="C69" s="268" t="s">
        <v>122</v>
      </c>
      <c r="D69" s="91" t="s">
        <v>117</v>
      </c>
      <c r="E69" s="130" t="s">
        <v>613</v>
      </c>
      <c r="F69" s="196">
        <v>0.11700000000000001</v>
      </c>
      <c r="G69" s="196">
        <v>0.29249999999999998</v>
      </c>
      <c r="H69" s="4">
        <v>8680</v>
      </c>
      <c r="FG69" s="2"/>
      <c r="FH69" s="2"/>
      <c r="FI69" s="2"/>
      <c r="FJ69" s="2"/>
      <c r="FK69" s="2"/>
      <c r="FL69" s="2"/>
      <c r="FM69" s="2"/>
      <c r="FN69" s="2"/>
    </row>
    <row r="70" spans="1:170" x14ac:dyDescent="0.2">
      <c r="A70" s="90" t="s">
        <v>123</v>
      </c>
      <c r="B70" s="267"/>
      <c r="C70" s="269"/>
      <c r="D70" s="91" t="s">
        <v>119</v>
      </c>
      <c r="E70" s="130" t="s">
        <v>613</v>
      </c>
      <c r="F70" s="196">
        <v>0.129</v>
      </c>
      <c r="G70" s="196">
        <v>0.33540000000000003</v>
      </c>
      <c r="H70" s="4">
        <v>14290</v>
      </c>
      <c r="FG70" s="2"/>
      <c r="FH70" s="2"/>
      <c r="FI70" s="2"/>
      <c r="FJ70" s="2"/>
      <c r="FK70" s="2"/>
      <c r="FL70" s="2"/>
      <c r="FM70" s="2"/>
      <c r="FN70" s="2"/>
    </row>
    <row r="71" spans="1:170" ht="15.75" x14ac:dyDescent="0.2">
      <c r="A71" s="299" t="s">
        <v>124</v>
      </c>
      <c r="B71" s="300"/>
      <c r="C71" s="300"/>
      <c r="D71" s="300"/>
      <c r="E71" s="300"/>
      <c r="F71" s="300"/>
      <c r="G71" s="300"/>
      <c r="H71" s="301"/>
      <c r="FG71" s="2"/>
      <c r="FH71" s="2"/>
      <c r="FI71" s="2"/>
      <c r="FJ71" s="2"/>
      <c r="FK71" s="2"/>
      <c r="FL71" s="2"/>
      <c r="FM71" s="2"/>
      <c r="FN71" s="2"/>
    </row>
    <row r="72" spans="1:170" ht="15" customHeight="1" x14ac:dyDescent="0.2">
      <c r="A72" s="96" t="s">
        <v>125</v>
      </c>
      <c r="B72" s="266" t="s">
        <v>600</v>
      </c>
      <c r="C72" s="268" t="s">
        <v>126</v>
      </c>
      <c r="D72" s="212" t="s">
        <v>127</v>
      </c>
      <c r="E72" s="130" t="s">
        <v>613</v>
      </c>
      <c r="F72" s="213">
        <v>0.11900000000000001</v>
      </c>
      <c r="G72" s="213">
        <v>0.29699999999999999</v>
      </c>
      <c r="H72" s="4">
        <v>6790</v>
      </c>
      <c r="FG72" s="2"/>
      <c r="FH72" s="2"/>
      <c r="FI72" s="2"/>
      <c r="FJ72" s="2"/>
      <c r="FK72" s="2"/>
      <c r="FL72" s="2"/>
      <c r="FM72" s="2"/>
      <c r="FN72" s="2"/>
    </row>
    <row r="73" spans="1:170" x14ac:dyDescent="0.2">
      <c r="A73" s="96" t="s">
        <v>128</v>
      </c>
      <c r="B73" s="294"/>
      <c r="C73" s="297"/>
      <c r="D73" s="212" t="s">
        <v>129</v>
      </c>
      <c r="E73" s="130" t="s">
        <v>613</v>
      </c>
      <c r="F73" s="213">
        <v>0.13</v>
      </c>
      <c r="G73" s="213">
        <v>0.32500000000000001</v>
      </c>
      <c r="H73" s="4">
        <v>6990</v>
      </c>
      <c r="FG73" s="2"/>
      <c r="FH73" s="2"/>
      <c r="FI73" s="2"/>
      <c r="FJ73" s="2"/>
      <c r="FK73" s="2"/>
      <c r="FL73" s="2"/>
      <c r="FM73" s="2"/>
      <c r="FN73" s="2"/>
    </row>
    <row r="74" spans="1:170" x14ac:dyDescent="0.2">
      <c r="A74" s="96" t="s">
        <v>130</v>
      </c>
      <c r="B74" s="294"/>
      <c r="C74" s="297"/>
      <c r="D74" s="212" t="s">
        <v>131</v>
      </c>
      <c r="E74" s="130" t="s">
        <v>613</v>
      </c>
      <c r="F74" s="213">
        <v>0.151</v>
      </c>
      <c r="G74" s="213">
        <v>0.378</v>
      </c>
      <c r="H74" s="4">
        <v>9950</v>
      </c>
      <c r="FG74" s="2"/>
      <c r="FH74" s="2"/>
      <c r="FI74" s="2"/>
      <c r="FJ74" s="2"/>
      <c r="FK74" s="2"/>
      <c r="FL74" s="2"/>
      <c r="FM74" s="2"/>
      <c r="FN74" s="2"/>
    </row>
    <row r="75" spans="1:170" x14ac:dyDescent="0.2">
      <c r="A75" s="96" t="s">
        <v>132</v>
      </c>
      <c r="B75" s="294"/>
      <c r="C75" s="297"/>
      <c r="D75" s="212" t="s">
        <v>133</v>
      </c>
      <c r="E75" s="130" t="s">
        <v>613</v>
      </c>
      <c r="F75" s="213">
        <v>0.17300000000000001</v>
      </c>
      <c r="G75" s="213">
        <v>0.433</v>
      </c>
      <c r="H75" s="4">
        <v>10990</v>
      </c>
      <c r="FG75" s="2"/>
      <c r="FH75" s="2"/>
      <c r="FI75" s="2"/>
      <c r="FJ75" s="2"/>
      <c r="FK75" s="2"/>
      <c r="FL75" s="2"/>
      <c r="FM75" s="2"/>
      <c r="FN75" s="2"/>
    </row>
    <row r="76" spans="1:170" ht="18" customHeight="1" x14ac:dyDescent="0.2">
      <c r="A76" s="96" t="s">
        <v>134</v>
      </c>
      <c r="B76" s="294"/>
      <c r="C76" s="297"/>
      <c r="D76" s="212" t="s">
        <v>135</v>
      </c>
      <c r="E76" s="130" t="s">
        <v>613</v>
      </c>
      <c r="F76" s="213">
        <v>0.22700000000000001</v>
      </c>
      <c r="G76" s="213">
        <v>0.56800000000000006</v>
      </c>
      <c r="H76" s="4">
        <v>16490</v>
      </c>
      <c r="FG76" s="2"/>
      <c r="FH76" s="2"/>
      <c r="FI76" s="2"/>
      <c r="FJ76" s="2"/>
      <c r="FK76" s="2"/>
      <c r="FL76" s="2"/>
      <c r="FM76" s="2"/>
      <c r="FN76" s="2"/>
    </row>
    <row r="77" spans="1:170" x14ac:dyDescent="0.2">
      <c r="A77" s="96" t="s">
        <v>136</v>
      </c>
      <c r="B77" s="267"/>
      <c r="C77" s="269"/>
      <c r="D77" s="212" t="s">
        <v>137</v>
      </c>
      <c r="E77" s="214" t="s">
        <v>613</v>
      </c>
      <c r="F77" s="213">
        <v>0.249</v>
      </c>
      <c r="G77" s="213">
        <v>0.623</v>
      </c>
      <c r="H77" s="4">
        <v>11290</v>
      </c>
      <c r="FG77" s="2"/>
      <c r="FH77" s="2"/>
      <c r="FI77" s="2"/>
      <c r="FJ77" s="2"/>
      <c r="FK77" s="2"/>
      <c r="FL77" s="2"/>
      <c r="FM77" s="2"/>
      <c r="FN77" s="2"/>
    </row>
    <row r="78" spans="1:170" ht="15.75" x14ac:dyDescent="0.25">
      <c r="A78" s="92" t="s">
        <v>138</v>
      </c>
      <c r="B78" s="77"/>
      <c r="C78" s="77"/>
      <c r="D78" s="77"/>
      <c r="E78" s="77"/>
      <c r="F78" s="77"/>
      <c r="G78" s="77"/>
      <c r="H78" s="8"/>
      <c r="FG78" s="2"/>
      <c r="FH78" s="2"/>
      <c r="FI78" s="2"/>
      <c r="FJ78" s="2"/>
      <c r="FK78" s="2"/>
      <c r="FL78" s="2"/>
      <c r="FM78" s="2"/>
      <c r="FN78" s="2"/>
    </row>
    <row r="79" spans="1:170" ht="15" customHeight="1" x14ac:dyDescent="0.2">
      <c r="A79" s="90" t="s">
        <v>139</v>
      </c>
      <c r="B79" s="266" t="s">
        <v>600</v>
      </c>
      <c r="C79" s="268" t="s">
        <v>140</v>
      </c>
      <c r="D79" s="91" t="s">
        <v>141</v>
      </c>
      <c r="E79" s="130" t="s">
        <v>613</v>
      </c>
      <c r="F79" s="196">
        <v>0.215</v>
      </c>
      <c r="G79" s="196">
        <f t="shared" ref="G79:G87" si="0">F79*2.5</f>
        <v>0.53749999999999998</v>
      </c>
      <c r="H79" s="4">
        <v>11640</v>
      </c>
      <c r="FG79" s="2"/>
      <c r="FH79" s="2"/>
      <c r="FI79" s="2"/>
      <c r="FJ79" s="2"/>
      <c r="FK79" s="2"/>
      <c r="FL79" s="2"/>
      <c r="FM79" s="2"/>
      <c r="FN79" s="2"/>
    </row>
    <row r="80" spans="1:170" x14ac:dyDescent="0.2">
      <c r="A80" s="90" t="s">
        <v>142</v>
      </c>
      <c r="B80" s="294"/>
      <c r="C80" s="297"/>
      <c r="D80" s="91" t="s">
        <v>143</v>
      </c>
      <c r="E80" s="130" t="s">
        <v>613</v>
      </c>
      <c r="F80" s="196">
        <v>0.19600000000000001</v>
      </c>
      <c r="G80" s="196">
        <f t="shared" si="0"/>
        <v>0.49</v>
      </c>
      <c r="H80" s="4">
        <v>21990</v>
      </c>
      <c r="FG80" s="2"/>
      <c r="FH80" s="2"/>
      <c r="FI80" s="2"/>
      <c r="FJ80" s="2"/>
      <c r="FK80" s="2"/>
      <c r="FL80" s="2"/>
      <c r="FM80" s="2"/>
      <c r="FN80" s="2"/>
    </row>
    <row r="81" spans="1:170" x14ac:dyDescent="0.2">
      <c r="A81" s="90" t="s">
        <v>144</v>
      </c>
      <c r="B81" s="294"/>
      <c r="C81" s="297"/>
      <c r="D81" s="91" t="s">
        <v>145</v>
      </c>
      <c r="E81" s="130" t="s">
        <v>613</v>
      </c>
      <c r="F81" s="196">
        <v>0.17799999999999999</v>
      </c>
      <c r="G81" s="196">
        <f t="shared" si="0"/>
        <v>0.44499999999999995</v>
      </c>
      <c r="H81" s="4">
        <v>9290</v>
      </c>
      <c r="FG81" s="2"/>
      <c r="FH81" s="2"/>
      <c r="FI81" s="2"/>
      <c r="FJ81" s="2"/>
      <c r="FK81" s="2"/>
      <c r="FL81" s="2"/>
      <c r="FM81" s="2"/>
      <c r="FN81" s="2"/>
    </row>
    <row r="82" spans="1:170" x14ac:dyDescent="0.2">
      <c r="A82" s="90" t="s">
        <v>146</v>
      </c>
      <c r="B82" s="294"/>
      <c r="C82" s="297"/>
      <c r="D82" s="91" t="s">
        <v>147</v>
      </c>
      <c r="E82" s="130" t="s">
        <v>613</v>
      </c>
      <c r="F82" s="196">
        <v>0.16800000000000001</v>
      </c>
      <c r="G82" s="196">
        <f t="shared" si="0"/>
        <v>0.42000000000000004</v>
      </c>
      <c r="H82" s="4">
        <v>8990</v>
      </c>
      <c r="FG82" s="2"/>
      <c r="FH82" s="2"/>
      <c r="FI82" s="2"/>
      <c r="FJ82" s="2"/>
      <c r="FK82" s="2"/>
      <c r="FL82" s="2"/>
      <c r="FM82" s="2"/>
      <c r="FN82" s="2"/>
    </row>
    <row r="83" spans="1:170" x14ac:dyDescent="0.2">
      <c r="A83" s="90" t="s">
        <v>148</v>
      </c>
      <c r="B83" s="294"/>
      <c r="C83" s="297"/>
      <c r="D83" s="91" t="s">
        <v>149</v>
      </c>
      <c r="E83" s="130" t="s">
        <v>613</v>
      </c>
      <c r="F83" s="196">
        <v>0.14899999999999999</v>
      </c>
      <c r="G83" s="196">
        <f t="shared" si="0"/>
        <v>0.3725</v>
      </c>
      <c r="H83" s="4">
        <v>10840</v>
      </c>
      <c r="FG83" s="2"/>
      <c r="FH83" s="2"/>
      <c r="FI83" s="2"/>
      <c r="FJ83" s="2"/>
      <c r="FK83" s="2"/>
      <c r="FL83" s="2"/>
      <c r="FM83" s="2"/>
      <c r="FN83" s="2"/>
    </row>
    <row r="84" spans="1:170" x14ac:dyDescent="0.2">
      <c r="A84" s="90" t="s">
        <v>150</v>
      </c>
      <c r="B84" s="294"/>
      <c r="C84" s="297"/>
      <c r="D84" s="91" t="s">
        <v>149</v>
      </c>
      <c r="E84" s="130" t="s">
        <v>613</v>
      </c>
      <c r="F84" s="196">
        <v>0.14899999999999999</v>
      </c>
      <c r="G84" s="196">
        <f t="shared" si="0"/>
        <v>0.3725</v>
      </c>
      <c r="H84" s="4">
        <v>7890</v>
      </c>
      <c r="FG84" s="2"/>
      <c r="FH84" s="2"/>
      <c r="FI84" s="2"/>
      <c r="FJ84" s="2"/>
      <c r="FK84" s="2"/>
      <c r="FL84" s="2"/>
      <c r="FM84" s="2"/>
      <c r="FN84" s="2"/>
    </row>
    <row r="85" spans="1:170" x14ac:dyDescent="0.2">
      <c r="A85" s="90" t="s">
        <v>151</v>
      </c>
      <c r="B85" s="294"/>
      <c r="C85" s="297"/>
      <c r="D85" s="91" t="s">
        <v>152</v>
      </c>
      <c r="E85" s="130" t="s">
        <v>613</v>
      </c>
      <c r="F85" s="196">
        <v>0.13100000000000001</v>
      </c>
      <c r="G85" s="196">
        <f t="shared" si="0"/>
        <v>0.32750000000000001</v>
      </c>
      <c r="H85" s="4">
        <v>8740</v>
      </c>
      <c r="FG85" s="2"/>
      <c r="FH85" s="2"/>
      <c r="FI85" s="2"/>
      <c r="FJ85" s="2"/>
      <c r="FK85" s="2"/>
      <c r="FL85" s="2"/>
      <c r="FM85" s="2"/>
      <c r="FN85" s="2"/>
    </row>
    <row r="86" spans="1:170" x14ac:dyDescent="0.2">
      <c r="A86" s="90" t="s">
        <v>153</v>
      </c>
      <c r="B86" s="294"/>
      <c r="C86" s="297"/>
      <c r="D86" s="91" t="s">
        <v>152</v>
      </c>
      <c r="E86" s="130" t="s">
        <v>613</v>
      </c>
      <c r="F86" s="196">
        <v>0.13100000000000001</v>
      </c>
      <c r="G86" s="196">
        <f t="shared" si="0"/>
        <v>0.32750000000000001</v>
      </c>
      <c r="H86" s="4">
        <v>6790</v>
      </c>
      <c r="FG86" s="2"/>
      <c r="FH86" s="2"/>
      <c r="FI86" s="2"/>
      <c r="FJ86" s="2"/>
      <c r="FK86" s="2"/>
      <c r="FL86" s="2"/>
      <c r="FM86" s="2"/>
      <c r="FN86" s="2"/>
    </row>
    <row r="87" spans="1:170" ht="18" customHeight="1" x14ac:dyDescent="0.2">
      <c r="A87" s="90" t="s">
        <v>154</v>
      </c>
      <c r="B87" s="267"/>
      <c r="C87" s="269"/>
      <c r="D87" s="91" t="s">
        <v>155</v>
      </c>
      <c r="E87" s="130" t="s">
        <v>613</v>
      </c>
      <c r="F87" s="196">
        <v>0.10299999999999999</v>
      </c>
      <c r="G87" s="196">
        <f t="shared" si="0"/>
        <v>0.25750000000000001</v>
      </c>
      <c r="H87" s="4">
        <v>5790</v>
      </c>
      <c r="FG87" s="2"/>
      <c r="FH87" s="2"/>
      <c r="FI87" s="2"/>
      <c r="FJ87" s="2"/>
      <c r="FK87" s="2"/>
      <c r="FL87" s="2"/>
      <c r="FM87" s="2"/>
      <c r="FN87" s="2"/>
    </row>
    <row r="88" spans="1:170" ht="15.75" x14ac:dyDescent="0.2">
      <c r="A88" s="299" t="s">
        <v>156</v>
      </c>
      <c r="B88" s="300"/>
      <c r="C88" s="300"/>
      <c r="D88" s="300"/>
      <c r="E88" s="300"/>
      <c r="F88" s="300"/>
      <c r="G88" s="300"/>
      <c r="H88" s="301"/>
      <c r="FG88" s="2"/>
      <c r="FH88" s="2"/>
      <c r="FI88" s="2"/>
      <c r="FJ88" s="2"/>
      <c r="FK88" s="2"/>
      <c r="FL88" s="2"/>
      <c r="FM88" s="2"/>
      <c r="FN88" s="2"/>
    </row>
    <row r="89" spans="1:170" ht="25.5" x14ac:dyDescent="0.2">
      <c r="A89" s="90" t="s">
        <v>157</v>
      </c>
      <c r="B89" s="215" t="s">
        <v>158</v>
      </c>
      <c r="C89" s="216" t="s">
        <v>159</v>
      </c>
      <c r="D89" s="91" t="s">
        <v>160</v>
      </c>
      <c r="E89" s="206" t="s">
        <v>613</v>
      </c>
      <c r="F89" s="196">
        <v>0.55600000000000005</v>
      </c>
      <c r="G89" s="196">
        <v>1.3</v>
      </c>
      <c r="H89" s="9">
        <v>34990</v>
      </c>
      <c r="FG89" s="2"/>
      <c r="FH89" s="2"/>
      <c r="FI89" s="2"/>
      <c r="FJ89" s="2"/>
      <c r="FK89" s="2"/>
      <c r="FL89" s="2"/>
      <c r="FM89" s="2"/>
      <c r="FN89" s="2"/>
    </row>
    <row r="90" spans="1:170" ht="15.75" x14ac:dyDescent="0.2">
      <c r="A90" s="299" t="s">
        <v>161</v>
      </c>
      <c r="B90" s="300"/>
      <c r="C90" s="300"/>
      <c r="D90" s="300"/>
      <c r="E90" s="300"/>
      <c r="F90" s="300"/>
      <c r="G90" s="300"/>
      <c r="H90" s="301"/>
      <c r="FG90" s="2"/>
      <c r="FH90" s="2"/>
      <c r="FI90" s="2"/>
      <c r="FJ90" s="2"/>
      <c r="FK90" s="2"/>
      <c r="FL90" s="2"/>
      <c r="FM90" s="2"/>
      <c r="FN90" s="2"/>
    </row>
    <row r="91" spans="1:170" ht="15" customHeight="1" x14ac:dyDescent="0.2">
      <c r="A91" s="90" t="s">
        <v>162</v>
      </c>
      <c r="B91" s="266" t="s">
        <v>163</v>
      </c>
      <c r="C91" s="268" t="s">
        <v>164</v>
      </c>
      <c r="D91" s="91" t="s">
        <v>165</v>
      </c>
      <c r="E91" s="206" t="s">
        <v>166</v>
      </c>
      <c r="F91" s="196">
        <v>0.1</v>
      </c>
      <c r="G91" s="196">
        <v>0.25</v>
      </c>
      <c r="H91" s="4">
        <v>7290</v>
      </c>
      <c r="FG91" s="2"/>
      <c r="FH91" s="2"/>
      <c r="FI91" s="2"/>
      <c r="FJ91" s="2"/>
      <c r="FK91" s="2"/>
      <c r="FL91" s="2"/>
      <c r="FM91" s="2"/>
      <c r="FN91" s="2"/>
    </row>
    <row r="92" spans="1:170" x14ac:dyDescent="0.2">
      <c r="A92" s="90" t="s">
        <v>167</v>
      </c>
      <c r="B92" s="294"/>
      <c r="C92" s="297"/>
      <c r="D92" s="91" t="s">
        <v>168</v>
      </c>
      <c r="E92" s="206" t="s">
        <v>166</v>
      </c>
      <c r="F92" s="196">
        <v>0.15</v>
      </c>
      <c r="G92" s="196">
        <v>0.375</v>
      </c>
      <c r="H92" s="4">
        <v>9290</v>
      </c>
      <c r="FG92" s="2"/>
      <c r="FH92" s="2"/>
      <c r="FI92" s="2"/>
      <c r="FJ92" s="2"/>
      <c r="FK92" s="2"/>
      <c r="FL92" s="2"/>
      <c r="FM92" s="2"/>
      <c r="FN92" s="2"/>
    </row>
    <row r="93" spans="1:170" x14ac:dyDescent="0.2">
      <c r="A93" s="90" t="s">
        <v>169</v>
      </c>
      <c r="B93" s="294"/>
      <c r="C93" s="297"/>
      <c r="D93" s="91" t="s">
        <v>598</v>
      </c>
      <c r="E93" s="206" t="s">
        <v>166</v>
      </c>
      <c r="F93" s="196">
        <v>0.17100000000000001</v>
      </c>
      <c r="G93" s="196">
        <v>0.42749999999999999</v>
      </c>
      <c r="H93" s="4">
        <v>10760</v>
      </c>
      <c r="FG93" s="2"/>
      <c r="FH93" s="2"/>
      <c r="FI93" s="2"/>
      <c r="FJ93" s="2"/>
      <c r="FK93" s="2"/>
      <c r="FL93" s="2"/>
      <c r="FM93" s="2"/>
      <c r="FN93" s="2"/>
    </row>
    <row r="94" spans="1:170" x14ac:dyDescent="0.2">
      <c r="A94" s="90" t="s">
        <v>170</v>
      </c>
      <c r="B94" s="294"/>
      <c r="C94" s="297"/>
      <c r="D94" s="91" t="s">
        <v>171</v>
      </c>
      <c r="E94" s="206" t="s">
        <v>166</v>
      </c>
      <c r="F94" s="196">
        <v>0.46</v>
      </c>
      <c r="G94" s="196">
        <v>1.1499999999999999</v>
      </c>
      <c r="H94" s="4">
        <v>32990</v>
      </c>
      <c r="FG94" s="2"/>
      <c r="FH94" s="2"/>
      <c r="FI94" s="2"/>
      <c r="FJ94" s="2"/>
      <c r="FK94" s="2"/>
      <c r="FL94" s="2"/>
      <c r="FM94" s="2"/>
      <c r="FN94" s="2"/>
    </row>
    <row r="95" spans="1:170" x14ac:dyDescent="0.2">
      <c r="A95" s="90" t="str">
        <f>[1]калькуляция!A101</f>
        <v>ПРГ 47.2.5-4т</v>
      </c>
      <c r="B95" s="294"/>
      <c r="C95" s="297"/>
      <c r="D95" s="91" t="s">
        <v>172</v>
      </c>
      <c r="E95" s="206" t="s">
        <v>166</v>
      </c>
      <c r="F95" s="196">
        <v>0.47</v>
      </c>
      <c r="G95" s="196">
        <v>1.17</v>
      </c>
      <c r="H95" s="4">
        <v>34290</v>
      </c>
      <c r="FG95" s="2"/>
      <c r="FH95" s="2"/>
      <c r="FI95" s="2"/>
      <c r="FJ95" s="2"/>
      <c r="FK95" s="2"/>
      <c r="FL95" s="2"/>
      <c r="FM95" s="2"/>
      <c r="FN95" s="2"/>
    </row>
    <row r="96" spans="1:170" x14ac:dyDescent="0.2">
      <c r="A96" s="90" t="str">
        <f>[1]калькуляция!A102</f>
        <v>ПРГ 52.2.5-4т</v>
      </c>
      <c r="B96" s="294"/>
      <c r="C96" s="297"/>
      <c r="D96" s="91" t="s">
        <v>173</v>
      </c>
      <c r="E96" s="206" t="s">
        <v>166</v>
      </c>
      <c r="F96" s="196">
        <v>0.52</v>
      </c>
      <c r="G96" s="196">
        <v>1.3</v>
      </c>
      <c r="H96" s="4">
        <v>38790</v>
      </c>
      <c r="FG96" s="2"/>
      <c r="FH96" s="2"/>
      <c r="FI96" s="2"/>
      <c r="FJ96" s="2"/>
      <c r="FK96" s="2"/>
      <c r="FL96" s="2"/>
      <c r="FM96" s="2"/>
      <c r="FN96" s="2"/>
    </row>
    <row r="97" spans="1:170" ht="18" customHeight="1" x14ac:dyDescent="0.2">
      <c r="A97" s="90" t="s">
        <v>174</v>
      </c>
      <c r="B97" s="294"/>
      <c r="C97" s="269"/>
      <c r="D97" s="91" t="s">
        <v>175</v>
      </c>
      <c r="E97" s="206" t="s">
        <v>176</v>
      </c>
      <c r="F97" s="196">
        <v>0.6</v>
      </c>
      <c r="G97" s="196">
        <v>1.5</v>
      </c>
      <c r="H97" s="4">
        <v>45690</v>
      </c>
      <c r="FG97" s="2"/>
      <c r="FH97" s="2"/>
      <c r="FI97" s="2"/>
      <c r="FJ97" s="2"/>
      <c r="FK97" s="2"/>
      <c r="FL97" s="2"/>
      <c r="FM97" s="2"/>
      <c r="FN97" s="2"/>
    </row>
    <row r="98" spans="1:170" ht="18" customHeight="1" x14ac:dyDescent="0.2">
      <c r="A98" s="79" t="s">
        <v>177</v>
      </c>
      <c r="B98" s="294"/>
      <c r="C98" s="217"/>
      <c r="D98" s="91" t="s">
        <v>178</v>
      </c>
      <c r="E98" s="206" t="s">
        <v>176</v>
      </c>
      <c r="F98" s="196">
        <v>0.61</v>
      </c>
      <c r="G98" s="196">
        <v>1.53</v>
      </c>
      <c r="H98" s="4">
        <v>46490</v>
      </c>
      <c r="FG98" s="2"/>
      <c r="FH98" s="2"/>
      <c r="FI98" s="2"/>
      <c r="FJ98" s="2"/>
      <c r="FK98" s="2"/>
      <c r="FL98" s="2"/>
      <c r="FM98" s="2"/>
      <c r="FN98" s="2"/>
    </row>
    <row r="99" spans="1:170" x14ac:dyDescent="0.2">
      <c r="A99" s="90" t="s">
        <v>179</v>
      </c>
      <c r="B99" s="267"/>
      <c r="C99" s="217" t="s">
        <v>180</v>
      </c>
      <c r="D99" s="91" t="s">
        <v>181</v>
      </c>
      <c r="E99" s="206" t="s">
        <v>176</v>
      </c>
      <c r="F99" s="196">
        <v>0.65</v>
      </c>
      <c r="G99" s="196">
        <v>1.63</v>
      </c>
      <c r="H99" s="9">
        <v>51990</v>
      </c>
      <c r="FG99" s="2"/>
      <c r="FH99" s="2"/>
      <c r="FI99" s="2"/>
      <c r="FJ99" s="2"/>
      <c r="FK99" s="2"/>
      <c r="FL99" s="2"/>
      <c r="FM99" s="2"/>
      <c r="FN99" s="2"/>
    </row>
    <row r="100" spans="1:170" ht="18" customHeight="1" x14ac:dyDescent="0.2">
      <c r="A100" s="299" t="s">
        <v>182</v>
      </c>
      <c r="B100" s="300"/>
      <c r="C100" s="300"/>
      <c r="D100" s="300"/>
      <c r="E100" s="300"/>
      <c r="F100" s="300"/>
      <c r="G100" s="300"/>
      <c r="H100" s="301"/>
      <c r="FG100" s="2"/>
      <c r="FH100" s="2"/>
      <c r="FI100" s="2"/>
      <c r="FJ100" s="2"/>
      <c r="FK100" s="2"/>
      <c r="FL100" s="2"/>
      <c r="FM100" s="2"/>
      <c r="FN100" s="2"/>
    </row>
    <row r="101" spans="1:170" ht="15" customHeight="1" x14ac:dyDescent="0.2">
      <c r="A101" s="90" t="s">
        <v>183</v>
      </c>
      <c r="B101" s="266" t="s">
        <v>184</v>
      </c>
      <c r="C101" s="328" t="s">
        <v>185</v>
      </c>
      <c r="D101" s="91" t="s">
        <v>186</v>
      </c>
      <c r="E101" s="206" t="s">
        <v>614</v>
      </c>
      <c r="F101" s="196">
        <v>0.60799999999999998</v>
      </c>
      <c r="G101" s="196">
        <v>1.48</v>
      </c>
      <c r="H101" s="4">
        <v>19350</v>
      </c>
      <c r="FG101" s="2"/>
      <c r="FH101" s="2"/>
      <c r="FI101" s="2"/>
      <c r="FJ101" s="2"/>
      <c r="FK101" s="2"/>
      <c r="FL101" s="2"/>
      <c r="FM101" s="2"/>
      <c r="FN101" s="2"/>
    </row>
    <row r="102" spans="1:170" x14ac:dyDescent="0.2">
      <c r="A102" s="90" t="s">
        <v>187</v>
      </c>
      <c r="B102" s="294"/>
      <c r="C102" s="329"/>
      <c r="D102" s="91" t="s">
        <v>188</v>
      </c>
      <c r="E102" s="206" t="s">
        <v>614</v>
      </c>
      <c r="F102" s="196">
        <v>0.68</v>
      </c>
      <c r="G102" s="196">
        <v>1.7</v>
      </c>
      <c r="H102" s="4">
        <v>20990</v>
      </c>
      <c r="FG102" s="2"/>
      <c r="FH102" s="2"/>
      <c r="FI102" s="2"/>
      <c r="FJ102" s="2"/>
      <c r="FK102" s="2"/>
      <c r="FL102" s="2"/>
      <c r="FM102" s="2"/>
      <c r="FN102" s="2"/>
    </row>
    <row r="103" spans="1:170" x14ac:dyDescent="0.2">
      <c r="A103" s="90" t="s">
        <v>189</v>
      </c>
      <c r="B103" s="294"/>
      <c r="C103" s="329"/>
      <c r="D103" s="91" t="s">
        <v>190</v>
      </c>
      <c r="E103" s="206" t="s">
        <v>614</v>
      </c>
      <c r="F103" s="196">
        <v>0.60699999999999998</v>
      </c>
      <c r="G103" s="196">
        <v>1.52</v>
      </c>
      <c r="H103" s="4">
        <v>18590</v>
      </c>
      <c r="FG103" s="2"/>
      <c r="FH103" s="2"/>
      <c r="FI103" s="2"/>
      <c r="FJ103" s="2"/>
      <c r="FK103" s="2"/>
      <c r="FL103" s="2"/>
      <c r="FM103" s="2"/>
      <c r="FN103" s="2"/>
    </row>
    <row r="104" spans="1:170" x14ac:dyDescent="0.2">
      <c r="A104" s="90" t="s">
        <v>191</v>
      </c>
      <c r="B104" s="267"/>
      <c r="C104" s="330"/>
      <c r="D104" s="91" t="s">
        <v>589</v>
      </c>
      <c r="E104" s="206" t="s">
        <v>614</v>
      </c>
      <c r="F104" s="196">
        <v>0.57899999999999996</v>
      </c>
      <c r="G104" s="196">
        <v>1.39</v>
      </c>
      <c r="H104" s="4">
        <v>17990</v>
      </c>
      <c r="FG104" s="2"/>
      <c r="FH104" s="2"/>
      <c r="FI104" s="2"/>
      <c r="FJ104" s="2"/>
      <c r="FK104" s="2"/>
      <c r="FL104" s="2"/>
      <c r="FM104" s="2"/>
      <c r="FN104" s="2"/>
    </row>
    <row r="105" spans="1:170" ht="15.75" x14ac:dyDescent="0.2">
      <c r="A105" s="331" t="s">
        <v>192</v>
      </c>
      <c r="B105" s="332"/>
      <c r="C105" s="332"/>
      <c r="D105" s="332"/>
      <c r="E105" s="332"/>
      <c r="F105" s="332"/>
      <c r="G105" s="332"/>
      <c r="H105" s="333"/>
      <c r="FG105" s="2"/>
      <c r="FH105" s="2"/>
      <c r="FI105" s="2"/>
      <c r="FJ105" s="2"/>
      <c r="FK105" s="2"/>
      <c r="FL105" s="2"/>
      <c r="FM105" s="2"/>
      <c r="FN105" s="2"/>
    </row>
    <row r="106" spans="1:170" ht="25.5" x14ac:dyDescent="0.2">
      <c r="A106" s="142" t="s">
        <v>193</v>
      </c>
      <c r="B106" s="143" t="s">
        <v>194</v>
      </c>
      <c r="C106" s="144" t="s">
        <v>195</v>
      </c>
      <c r="D106" s="145" t="s">
        <v>196</v>
      </c>
      <c r="E106" s="146" t="s">
        <v>613</v>
      </c>
      <c r="F106" s="147">
        <v>0.53800000000000003</v>
      </c>
      <c r="G106" s="147">
        <v>1.1100000000000001</v>
      </c>
      <c r="H106" s="148">
        <v>20690</v>
      </c>
      <c r="FG106" s="2"/>
      <c r="FH106" s="2"/>
      <c r="FI106" s="2"/>
      <c r="FJ106" s="2"/>
      <c r="FK106" s="2"/>
      <c r="FL106" s="2"/>
      <c r="FM106" s="2"/>
      <c r="FN106" s="2"/>
    </row>
    <row r="107" spans="1:170" ht="15.75" x14ac:dyDescent="0.2">
      <c r="A107" s="334" t="s">
        <v>197</v>
      </c>
      <c r="B107" s="335"/>
      <c r="C107" s="335"/>
      <c r="D107" s="335"/>
      <c r="E107" s="335"/>
      <c r="F107" s="335"/>
      <c r="G107" s="335"/>
      <c r="H107" s="336"/>
      <c r="FG107" s="2"/>
      <c r="FH107" s="2"/>
      <c r="FI107" s="2"/>
      <c r="FJ107" s="2"/>
      <c r="FK107" s="2"/>
      <c r="FL107" s="2"/>
      <c r="FM107" s="2"/>
      <c r="FN107" s="2"/>
    </row>
    <row r="108" spans="1:170" ht="18" customHeight="1" x14ac:dyDescent="0.2">
      <c r="A108" s="149" t="s">
        <v>198</v>
      </c>
      <c r="B108" s="287" t="s">
        <v>199</v>
      </c>
      <c r="C108" s="290" t="s">
        <v>200</v>
      </c>
      <c r="D108" s="91" t="s">
        <v>615</v>
      </c>
      <c r="E108" s="206" t="s">
        <v>614</v>
      </c>
      <c r="F108" s="196">
        <v>4.5999999999999999E-2</v>
      </c>
      <c r="G108" s="196">
        <v>0.115</v>
      </c>
      <c r="H108" s="16">
        <v>1790</v>
      </c>
      <c r="FG108" s="2"/>
      <c r="FH108" s="2"/>
      <c r="FI108" s="2"/>
      <c r="FJ108" s="2"/>
      <c r="FK108" s="2"/>
      <c r="FL108" s="2"/>
      <c r="FM108" s="2"/>
      <c r="FN108" s="2"/>
    </row>
    <row r="109" spans="1:170" ht="18" customHeight="1" x14ac:dyDescent="0.2">
      <c r="A109" s="149" t="s">
        <v>201</v>
      </c>
      <c r="B109" s="288"/>
      <c r="C109" s="291"/>
      <c r="D109" s="91" t="s">
        <v>615</v>
      </c>
      <c r="E109" s="206" t="s">
        <v>614</v>
      </c>
      <c r="F109" s="196">
        <v>4.5999999999999999E-2</v>
      </c>
      <c r="G109" s="196">
        <v>0.115</v>
      </c>
      <c r="H109" s="16">
        <v>2085</v>
      </c>
      <c r="FG109" s="2"/>
      <c r="FH109" s="2"/>
      <c r="FI109" s="2"/>
      <c r="FJ109" s="2"/>
      <c r="FK109" s="2"/>
      <c r="FL109" s="2"/>
      <c r="FM109" s="2"/>
      <c r="FN109" s="2"/>
    </row>
    <row r="110" spans="1:170" x14ac:dyDescent="0.2">
      <c r="A110" s="149" t="s">
        <v>202</v>
      </c>
      <c r="B110" s="288"/>
      <c r="C110" s="291"/>
      <c r="D110" s="91" t="s">
        <v>616</v>
      </c>
      <c r="E110" s="206" t="s">
        <v>614</v>
      </c>
      <c r="F110" s="196">
        <v>4.5999999999999999E-2</v>
      </c>
      <c r="G110" s="196">
        <v>0.115</v>
      </c>
      <c r="H110" s="16">
        <v>2325</v>
      </c>
      <c r="FG110" s="2"/>
      <c r="FH110" s="2"/>
      <c r="FI110" s="2"/>
      <c r="FJ110" s="2"/>
      <c r="FK110" s="2"/>
      <c r="FL110" s="2"/>
      <c r="FM110" s="2"/>
      <c r="FN110" s="2"/>
    </row>
    <row r="111" spans="1:170" x14ac:dyDescent="0.2">
      <c r="A111" s="149" t="s">
        <v>203</v>
      </c>
      <c r="B111" s="288"/>
      <c r="C111" s="291"/>
      <c r="D111" s="91" t="s">
        <v>617</v>
      </c>
      <c r="E111" s="206" t="s">
        <v>614</v>
      </c>
      <c r="F111" s="196">
        <v>5.2999999999999999E-2</v>
      </c>
      <c r="G111" s="196">
        <v>0.13250000000000001</v>
      </c>
      <c r="H111" s="16">
        <v>2140</v>
      </c>
      <c r="FG111" s="2"/>
      <c r="FH111" s="2"/>
      <c r="FI111" s="2"/>
      <c r="FJ111" s="2"/>
      <c r="FK111" s="2"/>
      <c r="FL111" s="2"/>
      <c r="FM111" s="2"/>
      <c r="FN111" s="2"/>
    </row>
    <row r="112" spans="1:170" x14ac:dyDescent="0.2">
      <c r="A112" s="149" t="s">
        <v>204</v>
      </c>
      <c r="B112" s="288"/>
      <c r="C112" s="291"/>
      <c r="D112" s="91" t="s">
        <v>617</v>
      </c>
      <c r="E112" s="206" t="s">
        <v>614</v>
      </c>
      <c r="F112" s="196">
        <v>5.2999999999999999E-2</v>
      </c>
      <c r="G112" s="196">
        <v>0.13250000000000001</v>
      </c>
      <c r="H112" s="16">
        <v>2550</v>
      </c>
      <c r="FG112" s="2"/>
      <c r="FH112" s="2"/>
      <c r="FI112" s="2"/>
      <c r="FJ112" s="2"/>
      <c r="FK112" s="2"/>
      <c r="FL112" s="2"/>
      <c r="FM112" s="2"/>
      <c r="FN112" s="2"/>
    </row>
    <row r="113" spans="1:170" x14ac:dyDescent="0.2">
      <c r="A113" s="149" t="s">
        <v>205</v>
      </c>
      <c r="B113" s="288"/>
      <c r="C113" s="291"/>
      <c r="D113" s="91" t="s">
        <v>617</v>
      </c>
      <c r="E113" s="206" t="s">
        <v>614</v>
      </c>
      <c r="F113" s="196">
        <v>5.2999999999999999E-2</v>
      </c>
      <c r="G113" s="196">
        <v>0.13250000000000001</v>
      </c>
      <c r="H113" s="16">
        <v>2915</v>
      </c>
      <c r="FG113" s="2"/>
      <c r="FH113" s="2"/>
      <c r="FI113" s="2"/>
      <c r="FJ113" s="2"/>
      <c r="FK113" s="2"/>
      <c r="FL113" s="2"/>
      <c r="FM113" s="2"/>
      <c r="FN113" s="2"/>
    </row>
    <row r="114" spans="1:170" ht="18" customHeight="1" x14ac:dyDescent="0.2">
      <c r="A114" s="149" t="s">
        <v>206</v>
      </c>
      <c r="B114" s="288"/>
      <c r="C114" s="291"/>
      <c r="D114" s="91" t="s">
        <v>618</v>
      </c>
      <c r="E114" s="206" t="s">
        <v>614</v>
      </c>
      <c r="F114" s="196">
        <v>0.06</v>
      </c>
      <c r="G114" s="196">
        <v>0.15</v>
      </c>
      <c r="H114" s="16">
        <v>2280</v>
      </c>
      <c r="FG114" s="2"/>
      <c r="FH114" s="2"/>
      <c r="FI114" s="2"/>
      <c r="FJ114" s="2"/>
      <c r="FK114" s="2"/>
      <c r="FL114" s="2"/>
      <c r="FM114" s="2"/>
      <c r="FN114" s="2"/>
    </row>
    <row r="115" spans="1:170" ht="18" customHeight="1" x14ac:dyDescent="0.2">
      <c r="A115" s="149" t="s">
        <v>207</v>
      </c>
      <c r="B115" s="288"/>
      <c r="C115" s="291"/>
      <c r="D115" s="91" t="s">
        <v>618</v>
      </c>
      <c r="E115" s="206" t="s">
        <v>614</v>
      </c>
      <c r="F115" s="196">
        <v>0.06</v>
      </c>
      <c r="G115" s="196">
        <v>0.15</v>
      </c>
      <c r="H115" s="16">
        <v>2855</v>
      </c>
      <c r="FG115" s="2"/>
      <c r="FH115" s="2"/>
      <c r="FI115" s="2"/>
      <c r="FJ115" s="2"/>
      <c r="FK115" s="2"/>
      <c r="FL115" s="2"/>
      <c r="FM115" s="2"/>
      <c r="FN115" s="2"/>
    </row>
    <row r="116" spans="1:170" x14ac:dyDescent="0.2">
      <c r="A116" s="149" t="s">
        <v>208</v>
      </c>
      <c r="B116" s="288"/>
      <c r="C116" s="291"/>
      <c r="D116" s="91" t="s">
        <v>618</v>
      </c>
      <c r="E116" s="206" t="s">
        <v>614</v>
      </c>
      <c r="F116" s="196">
        <v>0.06</v>
      </c>
      <c r="G116" s="196">
        <v>0.15</v>
      </c>
      <c r="H116" s="16">
        <v>3145</v>
      </c>
      <c r="FG116" s="2"/>
      <c r="FH116" s="2"/>
      <c r="FI116" s="2"/>
      <c r="FJ116" s="2"/>
      <c r="FK116" s="2"/>
      <c r="FL116" s="2"/>
      <c r="FM116" s="2"/>
      <c r="FN116" s="2"/>
    </row>
    <row r="117" spans="1:170" x14ac:dyDescent="0.2">
      <c r="A117" s="149" t="s">
        <v>209</v>
      </c>
      <c r="B117" s="288"/>
      <c r="C117" s="291"/>
      <c r="D117" s="91" t="s">
        <v>619</v>
      </c>
      <c r="E117" s="206" t="s">
        <v>614</v>
      </c>
      <c r="F117" s="196">
        <v>6.6000000000000003E-2</v>
      </c>
      <c r="G117" s="196">
        <v>0.16500000000000001</v>
      </c>
      <c r="H117" s="16">
        <v>2720</v>
      </c>
      <c r="FG117" s="2"/>
      <c r="FH117" s="2"/>
      <c r="FI117" s="2"/>
      <c r="FJ117" s="2"/>
      <c r="FK117" s="2"/>
      <c r="FL117" s="2"/>
      <c r="FM117" s="2"/>
      <c r="FN117" s="2"/>
    </row>
    <row r="118" spans="1:170" x14ac:dyDescent="0.2">
      <c r="A118" s="149" t="s">
        <v>210</v>
      </c>
      <c r="B118" s="288"/>
      <c r="C118" s="291"/>
      <c r="D118" s="91" t="s">
        <v>619</v>
      </c>
      <c r="E118" s="206" t="s">
        <v>614</v>
      </c>
      <c r="F118" s="196">
        <v>6.6000000000000003E-2</v>
      </c>
      <c r="G118" s="196">
        <v>0.16500000000000001</v>
      </c>
      <c r="H118" s="16">
        <v>3050</v>
      </c>
      <c r="FG118" s="2"/>
      <c r="FH118" s="2"/>
      <c r="FI118" s="2"/>
      <c r="FJ118" s="2"/>
      <c r="FK118" s="2"/>
      <c r="FL118" s="2"/>
      <c r="FM118" s="2"/>
      <c r="FN118" s="2"/>
    </row>
    <row r="119" spans="1:170" x14ac:dyDescent="0.2">
      <c r="A119" s="149" t="s">
        <v>211</v>
      </c>
      <c r="B119" s="288"/>
      <c r="C119" s="291"/>
      <c r="D119" s="91" t="s">
        <v>619</v>
      </c>
      <c r="E119" s="206" t="s">
        <v>614</v>
      </c>
      <c r="F119" s="196">
        <v>6.6000000000000003E-2</v>
      </c>
      <c r="G119" s="196">
        <v>0.16500000000000001</v>
      </c>
      <c r="H119" s="16">
        <v>3250</v>
      </c>
      <c r="FG119" s="2"/>
      <c r="FH119" s="2"/>
      <c r="FI119" s="2"/>
      <c r="FJ119" s="2"/>
      <c r="FK119" s="2"/>
      <c r="FL119" s="2"/>
      <c r="FM119" s="2"/>
      <c r="FN119" s="2"/>
    </row>
    <row r="120" spans="1:170" x14ac:dyDescent="0.2">
      <c r="A120" s="149" t="s">
        <v>212</v>
      </c>
      <c r="B120" s="288"/>
      <c r="C120" s="291"/>
      <c r="D120" s="91" t="s">
        <v>620</v>
      </c>
      <c r="E120" s="206" t="s">
        <v>614</v>
      </c>
      <c r="F120" s="196">
        <v>7.0000000000000007E-2</v>
      </c>
      <c r="G120" s="196">
        <v>0.17499999999999999</v>
      </c>
      <c r="H120" s="16">
        <v>3250</v>
      </c>
      <c r="FG120" s="2"/>
      <c r="FH120" s="2"/>
      <c r="FI120" s="2"/>
      <c r="FJ120" s="2"/>
      <c r="FK120" s="2"/>
      <c r="FL120" s="2"/>
      <c r="FM120" s="2"/>
      <c r="FN120" s="2"/>
    </row>
    <row r="121" spans="1:170" x14ac:dyDescent="0.2">
      <c r="A121" s="149" t="s">
        <v>213</v>
      </c>
      <c r="B121" s="288"/>
      <c r="C121" s="291"/>
      <c r="D121" s="91" t="s">
        <v>620</v>
      </c>
      <c r="E121" s="206" t="s">
        <v>614</v>
      </c>
      <c r="F121" s="196">
        <v>7.0000000000000007E-2</v>
      </c>
      <c r="G121" s="196">
        <v>0.17499999999999999</v>
      </c>
      <c r="H121" s="16">
        <v>3495</v>
      </c>
      <c r="FG121" s="2"/>
      <c r="FH121" s="2"/>
      <c r="FI121" s="2"/>
      <c r="FJ121" s="2"/>
      <c r="FK121" s="2"/>
      <c r="FL121" s="2"/>
      <c r="FM121" s="2"/>
      <c r="FN121" s="2"/>
    </row>
    <row r="122" spans="1:170" x14ac:dyDescent="0.2">
      <c r="A122" s="149" t="s">
        <v>214</v>
      </c>
      <c r="B122" s="288"/>
      <c r="C122" s="291"/>
      <c r="D122" s="91" t="s">
        <v>620</v>
      </c>
      <c r="E122" s="206" t="s">
        <v>614</v>
      </c>
      <c r="F122" s="196">
        <v>7.0000000000000007E-2</v>
      </c>
      <c r="G122" s="196">
        <v>0.17499999999999999</v>
      </c>
      <c r="H122" s="16">
        <v>3870</v>
      </c>
      <c r="FG122" s="2"/>
      <c r="FH122" s="2"/>
      <c r="FI122" s="2"/>
      <c r="FJ122" s="2"/>
      <c r="FK122" s="2"/>
      <c r="FL122" s="2"/>
      <c r="FM122" s="2"/>
      <c r="FN122" s="2"/>
    </row>
    <row r="123" spans="1:170" x14ac:dyDescent="0.2">
      <c r="A123" s="149" t="s">
        <v>215</v>
      </c>
      <c r="B123" s="288"/>
      <c r="C123" s="291"/>
      <c r="D123" s="91" t="s">
        <v>621</v>
      </c>
      <c r="E123" s="206" t="s">
        <v>614</v>
      </c>
      <c r="F123" s="196">
        <v>6.8000000000000005E-2</v>
      </c>
      <c r="G123" s="196">
        <v>0.17</v>
      </c>
      <c r="H123" s="16">
        <v>3355</v>
      </c>
      <c r="FG123" s="2"/>
      <c r="FH123" s="2"/>
      <c r="FI123" s="2"/>
      <c r="FJ123" s="2"/>
      <c r="FK123" s="2"/>
      <c r="FL123" s="2"/>
      <c r="FM123" s="2"/>
      <c r="FN123" s="2"/>
    </row>
    <row r="124" spans="1:170" x14ac:dyDescent="0.2">
      <c r="A124" s="149" t="s">
        <v>216</v>
      </c>
      <c r="B124" s="288"/>
      <c r="C124" s="291"/>
      <c r="D124" s="91" t="s">
        <v>621</v>
      </c>
      <c r="E124" s="206" t="s">
        <v>614</v>
      </c>
      <c r="F124" s="196">
        <v>6.8000000000000005E-2</v>
      </c>
      <c r="G124" s="196">
        <v>0.17</v>
      </c>
      <c r="H124" s="16">
        <v>4055</v>
      </c>
      <c r="FG124" s="2"/>
      <c r="FH124" s="2"/>
      <c r="FI124" s="2"/>
      <c r="FJ124" s="2"/>
      <c r="FK124" s="2"/>
      <c r="FL124" s="2"/>
      <c r="FM124" s="2"/>
      <c r="FN124" s="2"/>
    </row>
    <row r="125" spans="1:170" x14ac:dyDescent="0.2">
      <c r="A125" s="149" t="s">
        <v>217</v>
      </c>
      <c r="B125" s="288"/>
      <c r="C125" s="291"/>
      <c r="D125" s="91" t="s">
        <v>621</v>
      </c>
      <c r="E125" s="206" t="s">
        <v>614</v>
      </c>
      <c r="F125" s="196">
        <v>6.8000000000000005E-2</v>
      </c>
      <c r="G125" s="196">
        <v>0.17</v>
      </c>
      <c r="H125" s="16">
        <v>4380</v>
      </c>
      <c r="FG125" s="2"/>
      <c r="FH125" s="2"/>
      <c r="FI125" s="2"/>
      <c r="FJ125" s="2"/>
      <c r="FK125" s="2"/>
      <c r="FL125" s="2"/>
      <c r="FM125" s="2"/>
      <c r="FN125" s="2"/>
    </row>
    <row r="126" spans="1:170" x14ac:dyDescent="0.2">
      <c r="A126" s="149" t="s">
        <v>218</v>
      </c>
      <c r="B126" s="288"/>
      <c r="C126" s="291"/>
      <c r="D126" s="91" t="s">
        <v>622</v>
      </c>
      <c r="E126" s="206" t="s">
        <v>614</v>
      </c>
      <c r="F126" s="196">
        <v>8.5999999999999993E-2</v>
      </c>
      <c r="G126" s="196">
        <v>0.215</v>
      </c>
      <c r="H126" s="16">
        <v>3640</v>
      </c>
      <c r="FG126" s="2"/>
      <c r="FH126" s="2"/>
      <c r="FI126" s="2"/>
      <c r="FJ126" s="2"/>
      <c r="FK126" s="2"/>
      <c r="FL126" s="2"/>
      <c r="FM126" s="2"/>
      <c r="FN126" s="2"/>
    </row>
    <row r="127" spans="1:170" x14ac:dyDescent="0.2">
      <c r="A127" s="149" t="s">
        <v>219</v>
      </c>
      <c r="B127" s="288"/>
      <c r="C127" s="291"/>
      <c r="D127" s="91" t="s">
        <v>622</v>
      </c>
      <c r="E127" s="206" t="s">
        <v>614</v>
      </c>
      <c r="F127" s="196">
        <v>8.5999999999999993E-2</v>
      </c>
      <c r="G127" s="196">
        <v>0.215</v>
      </c>
      <c r="H127" s="16">
        <v>4055</v>
      </c>
      <c r="FG127" s="2"/>
      <c r="FH127" s="2"/>
      <c r="FI127" s="2"/>
      <c r="FJ127" s="2"/>
      <c r="FK127" s="2"/>
      <c r="FL127" s="2"/>
      <c r="FM127" s="2"/>
      <c r="FN127" s="2"/>
    </row>
    <row r="128" spans="1:170" x14ac:dyDescent="0.2">
      <c r="A128" s="149" t="s">
        <v>220</v>
      </c>
      <c r="B128" s="288"/>
      <c r="C128" s="291"/>
      <c r="D128" s="91" t="s">
        <v>622</v>
      </c>
      <c r="E128" s="206" t="s">
        <v>614</v>
      </c>
      <c r="F128" s="196">
        <v>8.5999999999999993E-2</v>
      </c>
      <c r="G128" s="196">
        <v>0.215</v>
      </c>
      <c r="H128" s="16">
        <v>4655</v>
      </c>
      <c r="FG128" s="2"/>
      <c r="FH128" s="2"/>
      <c r="FI128" s="2"/>
      <c r="FJ128" s="2"/>
      <c r="FK128" s="2"/>
      <c r="FL128" s="2"/>
      <c r="FM128" s="2"/>
      <c r="FN128" s="2"/>
    </row>
    <row r="129" spans="1:170" x14ac:dyDescent="0.2">
      <c r="A129" s="149" t="s">
        <v>221</v>
      </c>
      <c r="B129" s="288"/>
      <c r="C129" s="291"/>
      <c r="D129" s="91" t="s">
        <v>623</v>
      </c>
      <c r="E129" s="206" t="s">
        <v>614</v>
      </c>
      <c r="F129" s="196">
        <v>8.4000000000000005E-2</v>
      </c>
      <c r="G129" s="196">
        <v>0.21</v>
      </c>
      <c r="H129" s="16">
        <v>3845</v>
      </c>
      <c r="FG129" s="2"/>
      <c r="FH129" s="2"/>
      <c r="FI129" s="2"/>
      <c r="FJ129" s="2"/>
      <c r="FK129" s="2"/>
      <c r="FL129" s="2"/>
      <c r="FM129" s="2"/>
      <c r="FN129" s="2"/>
    </row>
    <row r="130" spans="1:170" x14ac:dyDescent="0.2">
      <c r="A130" s="149" t="s">
        <v>222</v>
      </c>
      <c r="B130" s="288"/>
      <c r="C130" s="291"/>
      <c r="D130" s="91" t="s">
        <v>623</v>
      </c>
      <c r="E130" s="206" t="s">
        <v>614</v>
      </c>
      <c r="F130" s="196">
        <v>8.4000000000000005E-2</v>
      </c>
      <c r="G130" s="196">
        <v>0.21</v>
      </c>
      <c r="H130" s="16">
        <v>4595</v>
      </c>
      <c r="FG130" s="2"/>
      <c r="FH130" s="2"/>
      <c r="FI130" s="2"/>
      <c r="FJ130" s="2"/>
      <c r="FK130" s="2"/>
      <c r="FL130" s="2"/>
      <c r="FM130" s="2"/>
      <c r="FN130" s="2"/>
    </row>
    <row r="131" spans="1:170" x14ac:dyDescent="0.2">
      <c r="A131" s="149" t="s">
        <v>223</v>
      </c>
      <c r="B131" s="288"/>
      <c r="C131" s="291"/>
      <c r="D131" s="91" t="s">
        <v>623</v>
      </c>
      <c r="E131" s="206" t="s">
        <v>614</v>
      </c>
      <c r="F131" s="196">
        <v>8.4000000000000005E-2</v>
      </c>
      <c r="G131" s="196">
        <v>0.21</v>
      </c>
      <c r="H131" s="16">
        <v>4855</v>
      </c>
      <c r="FG131" s="2"/>
      <c r="FH131" s="2"/>
      <c r="FI131" s="2"/>
      <c r="FJ131" s="2"/>
      <c r="FK131" s="2"/>
      <c r="FL131" s="2"/>
      <c r="FM131" s="2"/>
      <c r="FN131" s="2"/>
    </row>
    <row r="132" spans="1:170" x14ac:dyDescent="0.2">
      <c r="A132" s="149" t="s">
        <v>224</v>
      </c>
      <c r="B132" s="288"/>
      <c r="C132" s="291"/>
      <c r="D132" s="91" t="s">
        <v>624</v>
      </c>
      <c r="E132" s="206" t="s">
        <v>614</v>
      </c>
      <c r="F132" s="196">
        <v>9.4E-2</v>
      </c>
      <c r="G132" s="196">
        <v>0.23499999999999999</v>
      </c>
      <c r="H132" s="16">
        <v>4235</v>
      </c>
      <c r="FG132" s="2"/>
      <c r="FH132" s="2"/>
      <c r="FI132" s="2"/>
      <c r="FJ132" s="2"/>
      <c r="FK132" s="2"/>
      <c r="FL132" s="2"/>
      <c r="FM132" s="2"/>
      <c r="FN132" s="2"/>
    </row>
    <row r="133" spans="1:170" x14ac:dyDescent="0.2">
      <c r="A133" s="149" t="s">
        <v>225</v>
      </c>
      <c r="B133" s="288"/>
      <c r="C133" s="291"/>
      <c r="D133" s="91" t="s">
        <v>624</v>
      </c>
      <c r="E133" s="206" t="s">
        <v>614</v>
      </c>
      <c r="F133" s="196">
        <v>9.4E-2</v>
      </c>
      <c r="G133" s="196">
        <v>0.23499999999999999</v>
      </c>
      <c r="H133" s="16">
        <v>4675</v>
      </c>
      <c r="FG133" s="2"/>
      <c r="FH133" s="2"/>
      <c r="FI133" s="2"/>
      <c r="FJ133" s="2"/>
      <c r="FK133" s="2"/>
      <c r="FL133" s="2"/>
      <c r="FM133" s="2"/>
      <c r="FN133" s="2"/>
    </row>
    <row r="134" spans="1:170" x14ac:dyDescent="0.2">
      <c r="A134" s="149" t="s">
        <v>226</v>
      </c>
      <c r="B134" s="288"/>
      <c r="C134" s="291"/>
      <c r="D134" s="91" t="s">
        <v>624</v>
      </c>
      <c r="E134" s="206" t="s">
        <v>614</v>
      </c>
      <c r="F134" s="196">
        <v>9.4E-2</v>
      </c>
      <c r="G134" s="196">
        <v>0.23499999999999999</v>
      </c>
      <c r="H134" s="16">
        <v>5115</v>
      </c>
      <c r="FG134" s="2"/>
      <c r="FH134" s="2"/>
      <c r="FI134" s="2"/>
      <c r="FJ134" s="2"/>
      <c r="FK134" s="2"/>
      <c r="FL134" s="2"/>
      <c r="FM134" s="2"/>
      <c r="FN134" s="2"/>
    </row>
    <row r="135" spans="1:170" x14ac:dyDescent="0.2">
      <c r="A135" s="149" t="s">
        <v>227</v>
      </c>
      <c r="B135" s="288"/>
      <c r="C135" s="291"/>
      <c r="D135" s="91" t="s">
        <v>625</v>
      </c>
      <c r="E135" s="206" t="s">
        <v>614</v>
      </c>
      <c r="F135" s="196">
        <v>9.6000000000000002E-2</v>
      </c>
      <c r="G135" s="196">
        <f t="shared" ref="G135:G140" si="1">F135*2.5</f>
        <v>0.24</v>
      </c>
      <c r="H135" s="16">
        <v>4590</v>
      </c>
      <c r="FG135" s="2"/>
      <c r="FH135" s="2"/>
      <c r="FI135" s="2"/>
      <c r="FJ135" s="2"/>
      <c r="FK135" s="2"/>
      <c r="FL135" s="2"/>
      <c r="FM135" s="2"/>
      <c r="FN135" s="2"/>
    </row>
    <row r="136" spans="1:170" x14ac:dyDescent="0.2">
      <c r="A136" s="149" t="s">
        <v>228</v>
      </c>
      <c r="B136" s="288"/>
      <c r="C136" s="291"/>
      <c r="D136" s="91" t="s">
        <v>625</v>
      </c>
      <c r="E136" s="206" t="s">
        <v>614</v>
      </c>
      <c r="F136" s="196">
        <v>9.6000000000000002E-2</v>
      </c>
      <c r="G136" s="196">
        <f t="shared" si="1"/>
        <v>0.24</v>
      </c>
      <c r="H136" s="16">
        <v>4775</v>
      </c>
      <c r="FG136" s="2"/>
      <c r="FH136" s="2"/>
      <c r="FI136" s="2"/>
      <c r="FJ136" s="2"/>
      <c r="FK136" s="2"/>
      <c r="FL136" s="2"/>
      <c r="FM136" s="2"/>
      <c r="FN136" s="2"/>
    </row>
    <row r="137" spans="1:170" x14ac:dyDescent="0.2">
      <c r="A137" s="149" t="s">
        <v>229</v>
      </c>
      <c r="B137" s="288"/>
      <c r="C137" s="291"/>
      <c r="D137" s="91" t="s">
        <v>625</v>
      </c>
      <c r="E137" s="206" t="s">
        <v>614</v>
      </c>
      <c r="F137" s="196">
        <v>9.6000000000000002E-2</v>
      </c>
      <c r="G137" s="196">
        <f t="shared" si="1"/>
        <v>0.24</v>
      </c>
      <c r="H137" s="16">
        <v>5040</v>
      </c>
      <c r="FG137" s="2"/>
      <c r="FH137" s="2"/>
      <c r="FI137" s="2"/>
      <c r="FJ137" s="2"/>
      <c r="FK137" s="2"/>
      <c r="FL137" s="2"/>
      <c r="FM137" s="2"/>
      <c r="FN137" s="2"/>
    </row>
    <row r="138" spans="1:170" x14ac:dyDescent="0.2">
      <c r="A138" s="149" t="s">
        <v>230</v>
      </c>
      <c r="B138" s="288"/>
      <c r="C138" s="291"/>
      <c r="D138" s="91" t="s">
        <v>626</v>
      </c>
      <c r="E138" s="206" t="s">
        <v>614</v>
      </c>
      <c r="F138" s="196">
        <v>0.109</v>
      </c>
      <c r="G138" s="196">
        <f t="shared" si="1"/>
        <v>0.27250000000000002</v>
      </c>
      <c r="H138" s="16">
        <v>6670</v>
      </c>
      <c r="FG138" s="2"/>
      <c r="FH138" s="2"/>
      <c r="FI138" s="2"/>
      <c r="FJ138" s="2"/>
      <c r="FK138" s="2"/>
      <c r="FL138" s="2"/>
      <c r="FM138" s="2"/>
      <c r="FN138" s="2"/>
    </row>
    <row r="139" spans="1:170" x14ac:dyDescent="0.2">
      <c r="A139" s="149" t="s">
        <v>231</v>
      </c>
      <c r="B139" s="288"/>
      <c r="C139" s="291"/>
      <c r="D139" s="91" t="s">
        <v>626</v>
      </c>
      <c r="E139" s="206" t="s">
        <v>614</v>
      </c>
      <c r="F139" s="196">
        <v>0.109</v>
      </c>
      <c r="G139" s="196">
        <f t="shared" si="1"/>
        <v>0.27250000000000002</v>
      </c>
      <c r="H139" s="16">
        <v>6925</v>
      </c>
      <c r="FG139" s="2"/>
      <c r="FH139" s="2"/>
      <c r="FI139" s="2"/>
      <c r="FJ139" s="2"/>
      <c r="FK139" s="2"/>
      <c r="FL139" s="2"/>
      <c r="FM139" s="2"/>
      <c r="FN139" s="2"/>
    </row>
    <row r="140" spans="1:170" x14ac:dyDescent="0.2">
      <c r="A140" s="149" t="s">
        <v>232</v>
      </c>
      <c r="B140" s="289"/>
      <c r="C140" s="292"/>
      <c r="D140" s="91" t="s">
        <v>626</v>
      </c>
      <c r="E140" s="206" t="s">
        <v>614</v>
      </c>
      <c r="F140" s="196">
        <v>0.109</v>
      </c>
      <c r="G140" s="196">
        <f t="shared" si="1"/>
        <v>0.27250000000000002</v>
      </c>
      <c r="H140" s="16">
        <v>7130</v>
      </c>
      <c r="FG140" s="2"/>
      <c r="FH140" s="2"/>
      <c r="FI140" s="2"/>
      <c r="FJ140" s="2"/>
      <c r="FK140" s="2"/>
      <c r="FL140" s="2"/>
      <c r="FM140" s="2"/>
      <c r="FN140" s="2"/>
    </row>
    <row r="141" spans="1:170" ht="15.75" x14ac:dyDescent="0.25">
      <c r="A141" s="150" t="s">
        <v>233</v>
      </c>
      <c r="B141" s="204"/>
      <c r="C141" s="205"/>
      <c r="D141" s="91"/>
      <c r="E141" s="206"/>
      <c r="F141" s="196"/>
      <c r="G141" s="196"/>
      <c r="H141" s="151"/>
      <c r="FG141" s="2"/>
      <c r="FH141" s="2"/>
      <c r="FI141" s="2"/>
      <c r="FJ141" s="2"/>
      <c r="FK141" s="2"/>
      <c r="FL141" s="2"/>
      <c r="FM141" s="2"/>
      <c r="FN141" s="2"/>
    </row>
    <row r="142" spans="1:170" ht="15" customHeight="1" x14ac:dyDescent="0.2">
      <c r="A142" s="149" t="s">
        <v>234</v>
      </c>
      <c r="B142" s="266" t="s">
        <v>199</v>
      </c>
      <c r="C142" s="290" t="s">
        <v>235</v>
      </c>
      <c r="D142" s="91" t="s">
        <v>236</v>
      </c>
      <c r="E142" s="206" t="s">
        <v>614</v>
      </c>
      <c r="F142" s="196">
        <v>0.04</v>
      </c>
      <c r="G142" s="196">
        <v>9.6000000000000002E-2</v>
      </c>
      <c r="H142" s="16">
        <v>2225</v>
      </c>
      <c r="FG142" s="2"/>
      <c r="FH142" s="2"/>
      <c r="FI142" s="2"/>
      <c r="FJ142" s="2"/>
      <c r="FK142" s="2"/>
      <c r="FL142" s="2"/>
      <c r="FM142" s="2"/>
      <c r="FN142" s="2"/>
    </row>
    <row r="143" spans="1:170" x14ac:dyDescent="0.2">
      <c r="A143" s="149" t="s">
        <v>237</v>
      </c>
      <c r="B143" s="294"/>
      <c r="C143" s="291"/>
      <c r="D143" s="91" t="s">
        <v>236</v>
      </c>
      <c r="E143" s="206" t="s">
        <v>614</v>
      </c>
      <c r="F143" s="196">
        <v>0.04</v>
      </c>
      <c r="G143" s="196">
        <v>9.6000000000000002E-2</v>
      </c>
      <c r="H143" s="16">
        <v>2545</v>
      </c>
      <c r="FG143" s="2"/>
      <c r="FH143" s="2"/>
      <c r="FI143" s="2"/>
      <c r="FJ143" s="2"/>
      <c r="FK143" s="2"/>
      <c r="FL143" s="2"/>
      <c r="FM143" s="2"/>
      <c r="FN143" s="2"/>
    </row>
    <row r="144" spans="1:170" x14ac:dyDescent="0.2">
      <c r="A144" s="149" t="s">
        <v>238</v>
      </c>
      <c r="B144" s="294"/>
      <c r="C144" s="291"/>
      <c r="D144" s="91" t="s">
        <v>239</v>
      </c>
      <c r="E144" s="206" t="s">
        <v>614</v>
      </c>
      <c r="F144" s="196">
        <v>4.5999999999999999E-2</v>
      </c>
      <c r="G144" s="196">
        <v>0.11</v>
      </c>
      <c r="H144" s="16">
        <v>2435</v>
      </c>
      <c r="FG144" s="2"/>
      <c r="FH144" s="2"/>
      <c r="FI144" s="2"/>
      <c r="FJ144" s="2"/>
      <c r="FK144" s="2"/>
      <c r="FL144" s="2"/>
      <c r="FM144" s="2"/>
      <c r="FN144" s="2"/>
    </row>
    <row r="145" spans="1:170" x14ac:dyDescent="0.2">
      <c r="A145" s="149" t="s">
        <v>240</v>
      </c>
      <c r="B145" s="294"/>
      <c r="C145" s="291"/>
      <c r="D145" s="91" t="s">
        <v>239</v>
      </c>
      <c r="E145" s="206" t="s">
        <v>614</v>
      </c>
      <c r="F145" s="196">
        <v>4.5999999999999999E-2</v>
      </c>
      <c r="G145" s="196">
        <v>0.11</v>
      </c>
      <c r="H145" s="16">
        <v>2915</v>
      </c>
      <c r="FG145" s="2"/>
      <c r="FH145" s="2"/>
      <c r="FI145" s="2"/>
      <c r="FJ145" s="2"/>
      <c r="FK145" s="2"/>
      <c r="FL145" s="2"/>
      <c r="FM145" s="2"/>
      <c r="FN145" s="2"/>
    </row>
    <row r="146" spans="1:170" x14ac:dyDescent="0.2">
      <c r="A146" s="149" t="s">
        <v>241</v>
      </c>
      <c r="B146" s="294"/>
      <c r="C146" s="291"/>
      <c r="D146" s="91" t="s">
        <v>242</v>
      </c>
      <c r="E146" s="206" t="s">
        <v>614</v>
      </c>
      <c r="F146" s="196">
        <v>5.2999999999999999E-2</v>
      </c>
      <c r="G146" s="196">
        <v>0.127</v>
      </c>
      <c r="H146" s="16">
        <v>3185</v>
      </c>
      <c r="FG146" s="2"/>
      <c r="FH146" s="2"/>
      <c r="FI146" s="2"/>
      <c r="FJ146" s="2"/>
      <c r="FK146" s="2"/>
      <c r="FL146" s="2"/>
      <c r="FM146" s="2"/>
      <c r="FN146" s="2"/>
    </row>
    <row r="147" spans="1:170" x14ac:dyDescent="0.2">
      <c r="A147" s="149" t="s">
        <v>243</v>
      </c>
      <c r="B147" s="267"/>
      <c r="C147" s="292"/>
      <c r="D147" s="91" t="s">
        <v>242</v>
      </c>
      <c r="E147" s="206" t="s">
        <v>614</v>
      </c>
      <c r="F147" s="196">
        <v>5.2999999999999999E-2</v>
      </c>
      <c r="G147" s="196">
        <v>0.127</v>
      </c>
      <c r="H147" s="16">
        <v>3495</v>
      </c>
      <c r="FG147" s="2"/>
      <c r="FH147" s="2"/>
      <c r="FI147" s="2"/>
      <c r="FJ147" s="2"/>
      <c r="FK147" s="2"/>
      <c r="FL147" s="2"/>
      <c r="FM147" s="2"/>
      <c r="FN147" s="2"/>
    </row>
    <row r="148" spans="1:170" ht="18" customHeight="1" x14ac:dyDescent="0.25">
      <c r="A148" s="150" t="s">
        <v>244</v>
      </c>
      <c r="B148" s="204"/>
      <c r="C148" s="205"/>
      <c r="D148" s="91"/>
      <c r="E148" s="206"/>
      <c r="F148" s="196"/>
      <c r="G148" s="196"/>
      <c r="H148" s="152"/>
      <c r="FG148" s="2"/>
      <c r="FH148" s="2"/>
      <c r="FI148" s="2"/>
      <c r="FJ148" s="2"/>
      <c r="FK148" s="2"/>
      <c r="FL148" s="2"/>
      <c r="FM148" s="2"/>
      <c r="FN148" s="2"/>
    </row>
    <row r="149" spans="1:170" ht="15" customHeight="1" x14ac:dyDescent="0.2">
      <c r="A149" s="149" t="s">
        <v>245</v>
      </c>
      <c r="B149" s="287" t="s">
        <v>246</v>
      </c>
      <c r="C149" s="338" t="s">
        <v>247</v>
      </c>
      <c r="D149" s="218" t="s">
        <v>248</v>
      </c>
      <c r="E149" s="130" t="s">
        <v>613</v>
      </c>
      <c r="F149" s="196">
        <v>0.05</v>
      </c>
      <c r="G149" s="196">
        <f>F149*2.5</f>
        <v>0.125</v>
      </c>
      <c r="H149" s="16">
        <v>1295</v>
      </c>
      <c r="FG149" s="2"/>
      <c r="FH149" s="2"/>
      <c r="FI149" s="2"/>
      <c r="FJ149" s="2"/>
      <c r="FK149" s="2"/>
      <c r="FL149" s="2"/>
      <c r="FM149" s="2"/>
      <c r="FN149" s="2"/>
    </row>
    <row r="150" spans="1:170" x14ac:dyDescent="0.2">
      <c r="A150" s="149" t="s">
        <v>249</v>
      </c>
      <c r="B150" s="288"/>
      <c r="C150" s="339"/>
      <c r="D150" s="218" t="s">
        <v>596</v>
      </c>
      <c r="E150" s="130" t="s">
        <v>613</v>
      </c>
      <c r="F150" s="196">
        <v>0.15</v>
      </c>
      <c r="G150" s="196">
        <f t="shared" ref="G150:G160" si="2">F150*2.5</f>
        <v>0.375</v>
      </c>
      <c r="H150" s="16">
        <v>4120</v>
      </c>
      <c r="FG150" s="2"/>
      <c r="FH150" s="2"/>
      <c r="FI150" s="2"/>
      <c r="FJ150" s="2"/>
      <c r="FK150" s="2"/>
      <c r="FL150" s="2"/>
      <c r="FM150" s="2"/>
      <c r="FN150" s="2"/>
    </row>
    <row r="151" spans="1:170" x14ac:dyDescent="0.2">
      <c r="A151" s="149" t="s">
        <v>250</v>
      </c>
      <c r="B151" s="288"/>
      <c r="C151" s="339"/>
      <c r="D151" s="218" t="s">
        <v>251</v>
      </c>
      <c r="E151" s="130" t="s">
        <v>613</v>
      </c>
      <c r="F151" s="196">
        <v>0.24</v>
      </c>
      <c r="G151" s="196">
        <f t="shared" si="2"/>
        <v>0.6</v>
      </c>
      <c r="H151" s="16">
        <v>6690</v>
      </c>
      <c r="FG151" s="2"/>
      <c r="FH151" s="2"/>
      <c r="FI151" s="2"/>
      <c r="FJ151" s="2"/>
      <c r="FK151" s="2"/>
      <c r="FL151" s="2"/>
      <c r="FM151" s="2"/>
      <c r="FN151" s="2"/>
    </row>
    <row r="152" spans="1:170" x14ac:dyDescent="0.2">
      <c r="A152" s="149" t="s">
        <v>252</v>
      </c>
      <c r="B152" s="288"/>
      <c r="C152" s="339"/>
      <c r="D152" s="218" t="s">
        <v>253</v>
      </c>
      <c r="E152" s="130" t="s">
        <v>613</v>
      </c>
      <c r="F152" s="196">
        <v>0.16</v>
      </c>
      <c r="G152" s="196">
        <f t="shared" si="2"/>
        <v>0.4</v>
      </c>
      <c r="H152" s="16">
        <v>4570</v>
      </c>
      <c r="FG152" s="2"/>
      <c r="FH152" s="2"/>
      <c r="FI152" s="2"/>
      <c r="FJ152" s="2"/>
      <c r="FK152" s="2"/>
      <c r="FL152" s="2"/>
      <c r="FM152" s="2"/>
      <c r="FN152" s="2"/>
    </row>
    <row r="153" spans="1:170" x14ac:dyDescent="0.2">
      <c r="A153" s="149" t="s">
        <v>254</v>
      </c>
      <c r="B153" s="288"/>
      <c r="C153" s="339"/>
      <c r="D153" s="218" t="s">
        <v>255</v>
      </c>
      <c r="E153" s="130" t="s">
        <v>613</v>
      </c>
      <c r="F153" s="196">
        <v>0.11</v>
      </c>
      <c r="G153" s="196">
        <f t="shared" si="2"/>
        <v>0.27500000000000002</v>
      </c>
      <c r="H153" s="16">
        <v>2440</v>
      </c>
      <c r="FG153" s="2"/>
      <c r="FH153" s="2"/>
      <c r="FI153" s="2"/>
      <c r="FJ153" s="2"/>
      <c r="FK153" s="2"/>
      <c r="FL153" s="2"/>
      <c r="FM153" s="2"/>
      <c r="FN153" s="2"/>
    </row>
    <row r="154" spans="1:170" x14ac:dyDescent="0.2">
      <c r="A154" s="149" t="s">
        <v>256</v>
      </c>
      <c r="B154" s="288"/>
      <c r="C154" s="339"/>
      <c r="D154" s="218" t="s">
        <v>257</v>
      </c>
      <c r="E154" s="130" t="s">
        <v>613</v>
      </c>
      <c r="F154" s="196">
        <v>0.53</v>
      </c>
      <c r="G154" s="196">
        <f t="shared" si="2"/>
        <v>1.3250000000000002</v>
      </c>
      <c r="H154" s="16">
        <v>11360</v>
      </c>
      <c r="FG154" s="2"/>
      <c r="FH154" s="2"/>
      <c r="FI154" s="2"/>
      <c r="FJ154" s="2"/>
      <c r="FK154" s="2"/>
      <c r="FL154" s="2"/>
      <c r="FM154" s="2"/>
      <c r="FN154" s="2"/>
    </row>
    <row r="155" spans="1:170" ht="18" customHeight="1" x14ac:dyDescent="0.2">
      <c r="A155" s="149" t="s">
        <v>258</v>
      </c>
      <c r="B155" s="288"/>
      <c r="C155" s="339"/>
      <c r="D155" s="218" t="s">
        <v>259</v>
      </c>
      <c r="E155" s="130" t="s">
        <v>613</v>
      </c>
      <c r="F155" s="196">
        <v>0.4</v>
      </c>
      <c r="G155" s="196">
        <f t="shared" si="2"/>
        <v>1</v>
      </c>
      <c r="H155" s="16">
        <v>9890</v>
      </c>
      <c r="FG155" s="2"/>
      <c r="FH155" s="2"/>
      <c r="FI155" s="2"/>
      <c r="FJ155" s="2"/>
      <c r="FK155" s="2"/>
      <c r="FL155" s="2"/>
      <c r="FM155" s="2"/>
      <c r="FN155" s="2"/>
    </row>
    <row r="156" spans="1:170" x14ac:dyDescent="0.2">
      <c r="A156" s="149" t="s">
        <v>260</v>
      </c>
      <c r="B156" s="288"/>
      <c r="C156" s="339"/>
      <c r="D156" s="218" t="s">
        <v>261</v>
      </c>
      <c r="E156" s="130" t="s">
        <v>613</v>
      </c>
      <c r="F156" s="196">
        <v>0.32</v>
      </c>
      <c r="G156" s="196">
        <f t="shared" si="2"/>
        <v>0.8</v>
      </c>
      <c r="H156" s="16">
        <v>6790</v>
      </c>
      <c r="FG156" s="2"/>
      <c r="FH156" s="2"/>
      <c r="FI156" s="2"/>
      <c r="FJ156" s="2"/>
      <c r="FK156" s="2"/>
      <c r="FL156" s="2"/>
      <c r="FM156" s="2"/>
      <c r="FN156" s="2"/>
    </row>
    <row r="157" spans="1:170" x14ac:dyDescent="0.2">
      <c r="A157" s="149" t="s">
        <v>590</v>
      </c>
      <c r="B157" s="288"/>
      <c r="C157" s="339"/>
      <c r="D157" s="218" t="s">
        <v>591</v>
      </c>
      <c r="E157" s="130" t="s">
        <v>613</v>
      </c>
      <c r="F157" s="202">
        <v>0.16</v>
      </c>
      <c r="G157" s="202">
        <f t="shared" si="2"/>
        <v>0.4</v>
      </c>
      <c r="H157" s="16">
        <v>3660</v>
      </c>
      <c r="FG157" s="2"/>
      <c r="FH157" s="2"/>
      <c r="FI157" s="2"/>
      <c r="FJ157" s="2"/>
      <c r="FK157" s="2"/>
      <c r="FL157" s="2"/>
      <c r="FM157" s="2"/>
      <c r="FN157" s="2"/>
    </row>
    <row r="158" spans="1:170" x14ac:dyDescent="0.2">
      <c r="A158" s="219" t="s">
        <v>262</v>
      </c>
      <c r="B158" s="288"/>
      <c r="C158" s="339"/>
      <c r="D158" s="220" t="s">
        <v>263</v>
      </c>
      <c r="E158" s="130" t="s">
        <v>613</v>
      </c>
      <c r="F158" s="202">
        <v>0.59</v>
      </c>
      <c r="G158" s="202">
        <f t="shared" si="2"/>
        <v>1.4749999999999999</v>
      </c>
      <c r="H158" s="148">
        <v>15280</v>
      </c>
      <c r="FG158" s="2"/>
      <c r="FH158" s="2"/>
      <c r="FI158" s="2"/>
      <c r="FJ158" s="2"/>
      <c r="FK158" s="2"/>
      <c r="FL158" s="2"/>
      <c r="FM158" s="2"/>
      <c r="FN158" s="2"/>
    </row>
    <row r="159" spans="1:170" x14ac:dyDescent="0.2">
      <c r="A159" s="68" t="s">
        <v>264</v>
      </c>
      <c r="B159" s="288"/>
      <c r="C159" s="339"/>
      <c r="D159" s="129" t="s">
        <v>265</v>
      </c>
      <c r="E159" s="130" t="s">
        <v>613</v>
      </c>
      <c r="F159" s="17">
        <v>0.41</v>
      </c>
      <c r="G159" s="17">
        <f t="shared" si="2"/>
        <v>1.0249999999999999</v>
      </c>
      <c r="H159" s="16">
        <v>10190</v>
      </c>
      <c r="FG159" s="2"/>
      <c r="FH159" s="2"/>
      <c r="FI159" s="2"/>
      <c r="FJ159" s="2"/>
      <c r="FK159" s="2"/>
      <c r="FL159" s="2"/>
      <c r="FM159" s="2"/>
      <c r="FN159" s="2"/>
    </row>
    <row r="160" spans="1:170" x14ac:dyDescent="0.2">
      <c r="A160" s="97" t="s">
        <v>592</v>
      </c>
      <c r="B160" s="337"/>
      <c r="C160" s="340"/>
      <c r="D160" s="98" t="s">
        <v>593</v>
      </c>
      <c r="E160" s="153" t="s">
        <v>613</v>
      </c>
      <c r="F160" s="99">
        <v>0.48</v>
      </c>
      <c r="G160" s="99">
        <f t="shared" si="2"/>
        <v>1.2</v>
      </c>
      <c r="H160" s="100">
        <v>15280</v>
      </c>
      <c r="FG160" s="2"/>
      <c r="FH160" s="2"/>
      <c r="FI160" s="2"/>
      <c r="FJ160" s="2"/>
      <c r="FK160" s="2"/>
      <c r="FL160" s="2"/>
      <c r="FM160" s="2"/>
      <c r="FN160" s="2"/>
    </row>
    <row r="161" spans="1:170" ht="15.75" x14ac:dyDescent="0.25">
      <c r="A161" s="341" t="s">
        <v>266</v>
      </c>
      <c r="B161" s="342"/>
      <c r="C161" s="342"/>
      <c r="D161" s="342"/>
      <c r="E161" s="342"/>
      <c r="F161" s="342"/>
      <c r="G161" s="342"/>
      <c r="H161" s="343"/>
      <c r="FG161" s="2"/>
      <c r="FH161" s="2"/>
      <c r="FI161" s="2"/>
      <c r="FJ161" s="2"/>
      <c r="FK161" s="2"/>
      <c r="FL161" s="2"/>
      <c r="FM161" s="2"/>
      <c r="FN161" s="2"/>
    </row>
    <row r="162" spans="1:170" ht="48" customHeight="1" x14ac:dyDescent="0.2">
      <c r="A162" s="101" t="s">
        <v>268</v>
      </c>
      <c r="B162" s="81" t="s">
        <v>267</v>
      </c>
      <c r="C162" s="18" t="s">
        <v>269</v>
      </c>
      <c r="D162" s="102" t="s">
        <v>270</v>
      </c>
      <c r="E162" s="103" t="s">
        <v>614</v>
      </c>
      <c r="F162" s="104">
        <v>0.21</v>
      </c>
      <c r="G162" s="104">
        <f>F162*2.5</f>
        <v>0.52500000000000002</v>
      </c>
      <c r="H162" s="105">
        <v>5270</v>
      </c>
      <c r="FG162" s="2"/>
      <c r="FH162" s="2"/>
      <c r="FI162" s="2"/>
      <c r="FJ162" s="2"/>
      <c r="FK162" s="2"/>
      <c r="FL162" s="2"/>
      <c r="FM162" s="2"/>
      <c r="FN162" s="2"/>
    </row>
    <row r="163" spans="1:170" ht="15.75" customHeight="1" x14ac:dyDescent="0.25">
      <c r="A163" s="344" t="s">
        <v>271</v>
      </c>
      <c r="B163" s="345"/>
      <c r="C163" s="345"/>
      <c r="D163" s="345"/>
      <c r="E163" s="345"/>
      <c r="F163" s="345"/>
      <c r="G163" s="345"/>
      <c r="H163" s="346"/>
      <c r="FG163" s="2"/>
      <c r="FH163" s="2"/>
      <c r="FI163" s="2"/>
      <c r="FJ163" s="2"/>
      <c r="FK163" s="2"/>
      <c r="FL163" s="2"/>
      <c r="FM163" s="2"/>
      <c r="FN163" s="2"/>
    </row>
    <row r="164" spans="1:170" ht="25.5" customHeight="1" x14ac:dyDescent="0.2">
      <c r="A164" s="69" t="s">
        <v>585</v>
      </c>
      <c r="B164" s="347" t="s">
        <v>272</v>
      </c>
      <c r="C164" s="350" t="s">
        <v>180</v>
      </c>
      <c r="D164" s="15" t="s">
        <v>273</v>
      </c>
      <c r="E164" s="221" t="s">
        <v>613</v>
      </c>
      <c r="F164" s="19">
        <v>0.05</v>
      </c>
      <c r="G164" s="20">
        <v>0.15</v>
      </c>
      <c r="H164" s="16">
        <v>5190</v>
      </c>
      <c r="FG164" s="2"/>
      <c r="FH164" s="2"/>
      <c r="FI164" s="2"/>
      <c r="FJ164" s="2"/>
      <c r="FK164" s="2"/>
      <c r="FL164" s="2"/>
      <c r="FM164" s="2"/>
      <c r="FN164" s="2"/>
    </row>
    <row r="165" spans="1:170" ht="26.25" customHeight="1" x14ac:dyDescent="0.2">
      <c r="A165" s="70" t="s">
        <v>274</v>
      </c>
      <c r="B165" s="348"/>
      <c r="C165" s="351"/>
      <c r="D165" s="15" t="s">
        <v>273</v>
      </c>
      <c r="E165" s="221" t="s">
        <v>613</v>
      </c>
      <c r="F165" s="19">
        <v>0.05</v>
      </c>
      <c r="G165" s="20">
        <v>0.19</v>
      </c>
      <c r="H165" s="16">
        <v>16950</v>
      </c>
      <c r="FG165" s="2"/>
      <c r="FH165" s="2"/>
      <c r="FI165" s="2"/>
      <c r="FJ165" s="2"/>
      <c r="FK165" s="2"/>
      <c r="FL165" s="2"/>
      <c r="FM165" s="2"/>
      <c r="FN165" s="2"/>
    </row>
    <row r="166" spans="1:170" ht="24" customHeight="1" x14ac:dyDescent="0.2">
      <c r="A166" s="70" t="s">
        <v>684</v>
      </c>
      <c r="B166" s="348"/>
      <c r="C166" s="351"/>
      <c r="D166" s="15" t="s">
        <v>276</v>
      </c>
      <c r="E166" s="221" t="s">
        <v>613</v>
      </c>
      <c r="F166" s="19">
        <v>0.15</v>
      </c>
      <c r="G166" s="20">
        <v>0.4</v>
      </c>
      <c r="H166" s="16">
        <v>19890</v>
      </c>
      <c r="FG166" s="2"/>
      <c r="FH166" s="2"/>
      <c r="FI166" s="2"/>
      <c r="FJ166" s="2"/>
      <c r="FK166" s="2"/>
      <c r="FL166" s="2"/>
      <c r="FM166" s="2"/>
      <c r="FN166" s="2"/>
    </row>
    <row r="167" spans="1:170" ht="25.9" customHeight="1" x14ac:dyDescent="0.2">
      <c r="A167" s="71" t="s">
        <v>275</v>
      </c>
      <c r="B167" s="349"/>
      <c r="C167" s="352"/>
      <c r="D167" s="15" t="s">
        <v>276</v>
      </c>
      <c r="E167" s="221" t="s">
        <v>613</v>
      </c>
      <c r="F167" s="19">
        <v>0.15</v>
      </c>
      <c r="G167" s="20">
        <v>0.4</v>
      </c>
      <c r="H167" s="16">
        <v>7690</v>
      </c>
      <c r="FG167" s="2"/>
      <c r="FH167" s="2"/>
      <c r="FI167" s="2"/>
      <c r="FJ167" s="2"/>
      <c r="FK167" s="2"/>
      <c r="FL167" s="2"/>
      <c r="FM167" s="2"/>
      <c r="FN167" s="2"/>
    </row>
    <row r="168" spans="1:170" ht="15.75" x14ac:dyDescent="0.2">
      <c r="A168" s="353" t="s">
        <v>277</v>
      </c>
      <c r="B168" s="354"/>
      <c r="C168" s="354"/>
      <c r="D168" s="354"/>
      <c r="E168" s="354"/>
      <c r="F168" s="354"/>
      <c r="G168" s="355"/>
      <c r="H168" s="72" t="s">
        <v>278</v>
      </c>
      <c r="FG168" s="2"/>
      <c r="FH168" s="2"/>
      <c r="FI168" s="2"/>
      <c r="FJ168" s="2"/>
      <c r="FK168" s="2"/>
      <c r="FL168" s="2"/>
      <c r="FM168" s="2"/>
      <c r="FN168" s="2"/>
    </row>
    <row r="169" spans="1:170" ht="15.75" x14ac:dyDescent="0.25">
      <c r="A169" s="150" t="s">
        <v>279</v>
      </c>
      <c r="B169" s="204"/>
      <c r="C169" s="205"/>
      <c r="D169" s="91"/>
      <c r="E169" s="206"/>
      <c r="F169" s="196"/>
      <c r="G169" s="196"/>
      <c r="H169" s="152"/>
      <c r="FG169" s="2"/>
      <c r="FH169" s="2"/>
      <c r="FI169" s="2"/>
      <c r="FJ169" s="2"/>
      <c r="FK169" s="2"/>
      <c r="FL169" s="2"/>
      <c r="FM169" s="2"/>
      <c r="FN169" s="2"/>
    </row>
    <row r="170" spans="1:170" ht="15.6" customHeight="1" x14ac:dyDescent="0.2">
      <c r="A170" s="149" t="s">
        <v>280</v>
      </c>
      <c r="B170" s="266" t="s">
        <v>281</v>
      </c>
      <c r="C170" s="268" t="s">
        <v>282</v>
      </c>
      <c r="D170" s="91" t="s">
        <v>283</v>
      </c>
      <c r="E170" s="130" t="s">
        <v>613</v>
      </c>
      <c r="F170" s="196">
        <v>0.12</v>
      </c>
      <c r="G170" s="196">
        <f t="shared" ref="G170:G175" si="3">F170*2.5</f>
        <v>0.3</v>
      </c>
      <c r="H170" s="152">
        <v>4770</v>
      </c>
      <c r="FG170" s="2"/>
      <c r="FH170" s="2"/>
      <c r="FI170" s="2"/>
      <c r="FJ170" s="2"/>
      <c r="FK170" s="2"/>
      <c r="FL170" s="2"/>
      <c r="FM170" s="2"/>
      <c r="FN170" s="2"/>
    </row>
    <row r="171" spans="1:170" ht="18.600000000000001" customHeight="1" x14ac:dyDescent="0.2">
      <c r="A171" s="154" t="s">
        <v>284</v>
      </c>
      <c r="B171" s="294"/>
      <c r="C171" s="297"/>
      <c r="D171" s="94" t="s">
        <v>283</v>
      </c>
      <c r="E171" s="130" t="s">
        <v>613</v>
      </c>
      <c r="F171" s="222">
        <v>0.12</v>
      </c>
      <c r="G171" s="222">
        <f t="shared" si="3"/>
        <v>0.3</v>
      </c>
      <c r="H171" s="155">
        <v>4940</v>
      </c>
      <c r="FG171" s="2"/>
      <c r="FH171" s="2"/>
      <c r="FI171" s="2"/>
      <c r="FJ171" s="2"/>
      <c r="FK171" s="2"/>
      <c r="FL171" s="2"/>
      <c r="FM171" s="2"/>
      <c r="FN171" s="2"/>
    </row>
    <row r="172" spans="1:170" ht="16.149999999999999" customHeight="1" x14ac:dyDescent="0.2">
      <c r="A172" s="154" t="s">
        <v>285</v>
      </c>
      <c r="B172" s="294"/>
      <c r="C172" s="297"/>
      <c r="D172" s="94" t="s">
        <v>286</v>
      </c>
      <c r="E172" s="130" t="s">
        <v>613</v>
      </c>
      <c r="F172" s="222">
        <v>0.27</v>
      </c>
      <c r="G172" s="222">
        <f t="shared" si="3"/>
        <v>0.67500000000000004</v>
      </c>
      <c r="H172" s="155">
        <v>9670</v>
      </c>
      <c r="FG172" s="2"/>
      <c r="FH172" s="2"/>
      <c r="FI172" s="2"/>
      <c r="FJ172" s="2"/>
      <c r="FK172" s="2"/>
      <c r="FL172" s="2"/>
      <c r="FM172" s="2"/>
      <c r="FN172" s="2"/>
    </row>
    <row r="173" spans="1:170" x14ac:dyDescent="0.2">
      <c r="A173" s="149" t="s">
        <v>287</v>
      </c>
      <c r="B173" s="294"/>
      <c r="C173" s="297"/>
      <c r="D173" s="91" t="s">
        <v>286</v>
      </c>
      <c r="E173" s="130" t="s">
        <v>613</v>
      </c>
      <c r="F173" s="196">
        <v>0.27</v>
      </c>
      <c r="G173" s="196">
        <f t="shared" si="3"/>
        <v>0.67500000000000004</v>
      </c>
      <c r="H173" s="152">
        <v>10270</v>
      </c>
      <c r="FG173" s="2"/>
      <c r="FH173" s="2"/>
      <c r="FI173" s="2"/>
      <c r="FJ173" s="2"/>
      <c r="FK173" s="2"/>
      <c r="FL173" s="2"/>
      <c r="FM173" s="2"/>
      <c r="FN173" s="2"/>
    </row>
    <row r="174" spans="1:170" x14ac:dyDescent="0.2">
      <c r="A174" s="149" t="s">
        <v>288</v>
      </c>
      <c r="B174" s="294"/>
      <c r="C174" s="297"/>
      <c r="D174" s="91" t="s">
        <v>289</v>
      </c>
      <c r="E174" s="130" t="s">
        <v>613</v>
      </c>
      <c r="F174" s="196">
        <v>0.53</v>
      </c>
      <c r="G174" s="196">
        <f t="shared" si="3"/>
        <v>1.3250000000000002</v>
      </c>
      <c r="H174" s="152">
        <v>17340</v>
      </c>
      <c r="FG174" s="2"/>
      <c r="FH174" s="2"/>
      <c r="FI174" s="2"/>
      <c r="FJ174" s="2"/>
      <c r="FK174" s="2"/>
      <c r="FL174" s="2"/>
      <c r="FM174" s="2"/>
      <c r="FN174" s="2"/>
    </row>
    <row r="175" spans="1:170" x14ac:dyDescent="0.2">
      <c r="A175" s="149" t="s">
        <v>290</v>
      </c>
      <c r="B175" s="294"/>
      <c r="C175" s="297"/>
      <c r="D175" s="91" t="s">
        <v>289</v>
      </c>
      <c r="E175" s="130" t="s">
        <v>613</v>
      </c>
      <c r="F175" s="196">
        <v>0.53</v>
      </c>
      <c r="G175" s="196">
        <f t="shared" si="3"/>
        <v>1.3250000000000002</v>
      </c>
      <c r="H175" s="152">
        <v>22540</v>
      </c>
      <c r="FG175" s="2"/>
      <c r="FH175" s="2"/>
      <c r="FI175" s="2"/>
      <c r="FJ175" s="2"/>
      <c r="FK175" s="2"/>
      <c r="FL175" s="2"/>
      <c r="FM175" s="2"/>
      <c r="FN175" s="2"/>
    </row>
    <row r="176" spans="1:170" ht="16.899999999999999" customHeight="1" x14ac:dyDescent="0.2">
      <c r="A176" s="219" t="s">
        <v>607</v>
      </c>
      <c r="B176" s="311"/>
      <c r="C176" s="312"/>
      <c r="D176" s="200" t="s">
        <v>608</v>
      </c>
      <c r="E176" s="153" t="s">
        <v>613</v>
      </c>
      <c r="F176" s="202">
        <v>0.53</v>
      </c>
      <c r="G176" s="202">
        <v>2.3250000000000002</v>
      </c>
      <c r="H176" s="223">
        <v>41680</v>
      </c>
      <c r="FG176" s="2"/>
      <c r="FH176" s="2"/>
      <c r="FI176" s="2"/>
      <c r="FJ176" s="2"/>
      <c r="FK176" s="2"/>
      <c r="FL176" s="2"/>
      <c r="FM176" s="2"/>
      <c r="FN176" s="2"/>
    </row>
    <row r="177" spans="1:170" ht="15.75" customHeight="1" x14ac:dyDescent="0.25">
      <c r="A177" s="313" t="s">
        <v>291</v>
      </c>
      <c r="B177" s="314"/>
      <c r="C177" s="314"/>
      <c r="D177" s="314"/>
      <c r="E177" s="314"/>
      <c r="F177" s="314"/>
      <c r="G177" s="314"/>
      <c r="H177" s="315"/>
      <c r="FG177" s="2"/>
      <c r="FH177" s="2"/>
      <c r="FI177" s="2"/>
      <c r="FJ177" s="2"/>
      <c r="FK177" s="2"/>
      <c r="FL177" s="2"/>
      <c r="FM177" s="2"/>
      <c r="FN177" s="2"/>
    </row>
    <row r="178" spans="1:170" ht="36" customHeight="1" x14ac:dyDescent="0.2">
      <c r="A178" s="106" t="s">
        <v>685</v>
      </c>
      <c r="B178" s="376"/>
      <c r="C178" s="376"/>
      <c r="D178" s="107" t="s">
        <v>283</v>
      </c>
      <c r="E178" s="108" t="s">
        <v>613</v>
      </c>
      <c r="F178" s="109">
        <v>0.12</v>
      </c>
      <c r="G178" s="109">
        <v>0.3</v>
      </c>
      <c r="H178" s="72">
        <v>8440</v>
      </c>
      <c r="FG178" s="2"/>
      <c r="FH178" s="2"/>
      <c r="FI178" s="2"/>
      <c r="FJ178" s="2"/>
      <c r="FK178" s="2"/>
      <c r="FL178" s="2"/>
      <c r="FM178" s="2"/>
      <c r="FN178" s="2"/>
    </row>
    <row r="179" spans="1:170" ht="36" customHeight="1" x14ac:dyDescent="0.2">
      <c r="A179" s="73" t="s">
        <v>586</v>
      </c>
      <c r="B179" s="377"/>
      <c r="C179" s="377"/>
      <c r="D179" s="15" t="s">
        <v>283</v>
      </c>
      <c r="E179" s="224" t="s">
        <v>613</v>
      </c>
      <c r="F179" s="21">
        <v>0.12</v>
      </c>
      <c r="G179" s="21">
        <v>0.37</v>
      </c>
      <c r="H179" s="152">
        <v>20440</v>
      </c>
      <c r="FG179" s="2"/>
      <c r="FH179" s="2"/>
      <c r="FI179" s="2"/>
      <c r="FJ179" s="2"/>
      <c r="FK179" s="2"/>
      <c r="FL179" s="2"/>
      <c r="FM179" s="2"/>
      <c r="FN179" s="2"/>
    </row>
    <row r="180" spans="1:170" ht="27.75" customHeight="1" x14ac:dyDescent="0.2">
      <c r="A180" s="73" t="s">
        <v>686</v>
      </c>
      <c r="B180" s="377"/>
      <c r="C180" s="377"/>
      <c r="D180" s="15" t="s">
        <v>286</v>
      </c>
      <c r="E180" s="224" t="s">
        <v>613</v>
      </c>
      <c r="F180" s="21">
        <v>0.27</v>
      </c>
      <c r="G180" s="21">
        <v>0.67500000000000004</v>
      </c>
      <c r="H180" s="152">
        <v>13770</v>
      </c>
      <c r="FG180" s="2"/>
      <c r="FH180" s="2"/>
      <c r="FI180" s="2"/>
      <c r="FJ180" s="2"/>
      <c r="FK180" s="2"/>
      <c r="FL180" s="2"/>
      <c r="FM180" s="2"/>
      <c r="FN180" s="2"/>
    </row>
    <row r="181" spans="1:170" ht="28.35" customHeight="1" x14ac:dyDescent="0.2">
      <c r="A181" s="73" t="s">
        <v>583</v>
      </c>
      <c r="B181" s="377"/>
      <c r="C181" s="377"/>
      <c r="D181" s="15" t="s">
        <v>286</v>
      </c>
      <c r="E181" s="224" t="s">
        <v>613</v>
      </c>
      <c r="F181" s="21">
        <v>0.27</v>
      </c>
      <c r="G181" s="21">
        <v>0.8</v>
      </c>
      <c r="H181" s="152">
        <v>25770</v>
      </c>
      <c r="FG181" s="2"/>
      <c r="FH181" s="2"/>
      <c r="FI181" s="2"/>
      <c r="FJ181" s="2"/>
      <c r="FK181" s="2"/>
      <c r="FL181" s="2"/>
      <c r="FM181" s="2"/>
      <c r="FN181" s="2"/>
    </row>
    <row r="182" spans="1:170" ht="28.35" customHeight="1" x14ac:dyDescent="0.2">
      <c r="A182" s="73" t="s">
        <v>687</v>
      </c>
      <c r="B182" s="377"/>
      <c r="C182" s="377"/>
      <c r="D182" s="15" t="s">
        <v>289</v>
      </c>
      <c r="E182" s="224" t="s">
        <v>613</v>
      </c>
      <c r="F182" s="21">
        <v>0.53</v>
      </c>
      <c r="G182" s="21">
        <v>1.325</v>
      </c>
      <c r="H182" s="152">
        <v>25990</v>
      </c>
      <c r="FG182" s="2"/>
      <c r="FH182" s="2"/>
      <c r="FI182" s="2"/>
      <c r="FJ182" s="2"/>
      <c r="FK182" s="2"/>
      <c r="FL182" s="2"/>
      <c r="FM182" s="2"/>
      <c r="FN182" s="2"/>
    </row>
    <row r="183" spans="1:170" ht="28.35" customHeight="1" x14ac:dyDescent="0.2">
      <c r="A183" s="156" t="s">
        <v>584</v>
      </c>
      <c r="B183" s="378"/>
      <c r="C183" s="378"/>
      <c r="D183" s="157" t="s">
        <v>289</v>
      </c>
      <c r="E183" s="158" t="s">
        <v>613</v>
      </c>
      <c r="F183" s="159">
        <v>0.53</v>
      </c>
      <c r="G183" s="159">
        <v>1.5</v>
      </c>
      <c r="H183" s="223">
        <v>37990</v>
      </c>
      <c r="FG183" s="2"/>
      <c r="FH183" s="2"/>
      <c r="FI183" s="2"/>
      <c r="FJ183" s="2"/>
      <c r="FK183" s="2"/>
      <c r="FL183" s="2"/>
      <c r="FM183" s="2"/>
      <c r="FN183" s="2"/>
    </row>
    <row r="184" spans="1:170" ht="15.75" customHeight="1" x14ac:dyDescent="0.25">
      <c r="A184" s="379" t="s">
        <v>631</v>
      </c>
      <c r="B184" s="380"/>
      <c r="C184" s="380"/>
      <c r="D184" s="380"/>
      <c r="E184" s="380"/>
      <c r="F184" s="380"/>
      <c r="G184" s="380"/>
      <c r="H184" s="381"/>
      <c r="FG184" s="2"/>
      <c r="FH184" s="2"/>
      <c r="FI184" s="2"/>
      <c r="FJ184" s="2"/>
      <c r="FK184" s="2"/>
      <c r="FL184" s="2"/>
      <c r="FM184" s="2"/>
      <c r="FN184" s="2"/>
    </row>
    <row r="185" spans="1:170" ht="15" customHeight="1" x14ac:dyDescent="0.2">
      <c r="A185" s="110" t="s">
        <v>632</v>
      </c>
      <c r="B185" s="82"/>
      <c r="C185" s="376" t="s">
        <v>633</v>
      </c>
      <c r="D185" s="107" t="s">
        <v>634</v>
      </c>
      <c r="E185" s="111" t="s">
        <v>176</v>
      </c>
      <c r="F185" s="109">
        <v>0.112</v>
      </c>
      <c r="G185" s="109">
        <v>0.28000000000000003</v>
      </c>
      <c r="H185" s="112">
        <v>3130</v>
      </c>
      <c r="FG185" s="2"/>
      <c r="FH185" s="2"/>
      <c r="FI185" s="2"/>
      <c r="FJ185" s="2"/>
      <c r="FK185" s="2"/>
      <c r="FL185" s="2"/>
      <c r="FM185" s="2"/>
      <c r="FN185" s="2"/>
    </row>
    <row r="186" spans="1:170" ht="15" customHeight="1" x14ac:dyDescent="0.2">
      <c r="A186" s="110" t="s">
        <v>635</v>
      </c>
      <c r="B186" s="82"/>
      <c r="C186" s="377"/>
      <c r="D186" s="107" t="s">
        <v>636</v>
      </c>
      <c r="E186" s="111" t="s">
        <v>176</v>
      </c>
      <c r="F186" s="109">
        <v>0.35</v>
      </c>
      <c r="G186" s="109">
        <v>0.88</v>
      </c>
      <c r="H186" s="112">
        <v>7580</v>
      </c>
      <c r="FG186" s="2"/>
      <c r="FH186" s="2"/>
      <c r="FI186" s="2"/>
      <c r="FJ186" s="2"/>
      <c r="FK186" s="2"/>
      <c r="FL186" s="2"/>
      <c r="FM186" s="2"/>
      <c r="FN186" s="2"/>
    </row>
    <row r="187" spans="1:170" ht="15" customHeight="1" x14ac:dyDescent="0.2">
      <c r="A187" s="113" t="s">
        <v>637</v>
      </c>
      <c r="B187" s="82"/>
      <c r="C187" s="377"/>
      <c r="D187" s="15" t="s">
        <v>638</v>
      </c>
      <c r="E187" s="114" t="s">
        <v>176</v>
      </c>
      <c r="F187" s="21">
        <v>0.48</v>
      </c>
      <c r="G187" s="21">
        <v>1.2</v>
      </c>
      <c r="H187" s="115">
        <v>11540</v>
      </c>
      <c r="FG187" s="2"/>
      <c r="FH187" s="2"/>
      <c r="FI187" s="2"/>
      <c r="FJ187" s="2"/>
      <c r="FK187" s="2"/>
      <c r="FL187" s="2"/>
      <c r="FM187" s="2"/>
      <c r="FN187" s="2"/>
    </row>
    <row r="188" spans="1:170" ht="15" customHeight="1" x14ac:dyDescent="0.2">
      <c r="A188" s="113" t="s">
        <v>639</v>
      </c>
      <c r="B188" s="82"/>
      <c r="C188" s="377"/>
      <c r="D188" s="15" t="s">
        <v>638</v>
      </c>
      <c r="E188" s="111" t="s">
        <v>176</v>
      </c>
      <c r="F188" s="21">
        <v>1.17</v>
      </c>
      <c r="G188" s="21">
        <v>2.93</v>
      </c>
      <c r="H188" s="115">
        <v>25180</v>
      </c>
      <c r="FG188" s="2"/>
      <c r="FH188" s="2"/>
      <c r="FI188" s="2"/>
      <c r="FJ188" s="2"/>
      <c r="FK188" s="2"/>
      <c r="FL188" s="2"/>
      <c r="FM188" s="2"/>
      <c r="FN188" s="2"/>
    </row>
    <row r="189" spans="1:170" ht="15" customHeight="1" x14ac:dyDescent="0.2">
      <c r="A189" s="113" t="s">
        <v>640</v>
      </c>
      <c r="B189" s="82"/>
      <c r="C189" s="377"/>
      <c r="D189" s="15" t="s">
        <v>641</v>
      </c>
      <c r="E189" s="111" t="s">
        <v>176</v>
      </c>
      <c r="F189" s="21">
        <v>2.02</v>
      </c>
      <c r="G189" s="21">
        <v>5.05</v>
      </c>
      <c r="H189" s="115">
        <v>43670</v>
      </c>
      <c r="FG189" s="2"/>
      <c r="FH189" s="2"/>
      <c r="FI189" s="2"/>
      <c r="FJ189" s="2"/>
      <c r="FK189" s="2"/>
      <c r="FL189" s="2"/>
      <c r="FM189" s="2"/>
      <c r="FN189" s="2"/>
    </row>
    <row r="190" spans="1:170" ht="15" customHeight="1" x14ac:dyDescent="0.2">
      <c r="A190" s="113" t="s">
        <v>642</v>
      </c>
      <c r="B190" s="82"/>
      <c r="C190" s="377"/>
      <c r="D190" s="15" t="s">
        <v>643</v>
      </c>
      <c r="E190" s="114" t="s">
        <v>176</v>
      </c>
      <c r="F190" s="21">
        <v>3.52</v>
      </c>
      <c r="G190" s="21">
        <v>8.8000000000000007</v>
      </c>
      <c r="H190" s="115">
        <v>75780</v>
      </c>
      <c r="FG190" s="2"/>
      <c r="FH190" s="2"/>
      <c r="FI190" s="2"/>
      <c r="FJ190" s="2"/>
      <c r="FK190" s="2"/>
      <c r="FL190" s="2"/>
      <c r="FM190" s="2"/>
      <c r="FN190" s="2"/>
    </row>
    <row r="191" spans="1:170" ht="15" customHeight="1" x14ac:dyDescent="0.2">
      <c r="A191" s="113" t="s">
        <v>644</v>
      </c>
      <c r="B191" s="82"/>
      <c r="C191" s="377"/>
      <c r="D191" s="15" t="s">
        <v>645</v>
      </c>
      <c r="E191" s="114" t="s">
        <v>176</v>
      </c>
      <c r="F191" s="21">
        <v>0.05</v>
      </c>
      <c r="G191" s="21">
        <v>0.13</v>
      </c>
      <c r="H191" s="115">
        <v>1490</v>
      </c>
      <c r="FG191" s="2"/>
      <c r="FH191" s="2"/>
      <c r="FI191" s="2"/>
      <c r="FJ191" s="2"/>
      <c r="FK191" s="2"/>
      <c r="FL191" s="2"/>
      <c r="FM191" s="2"/>
      <c r="FN191" s="2"/>
    </row>
    <row r="192" spans="1:170" ht="15" customHeight="1" x14ac:dyDescent="0.2">
      <c r="A192" s="113" t="s">
        <v>646</v>
      </c>
      <c r="B192" s="82"/>
      <c r="C192" s="377"/>
      <c r="D192" s="15" t="s">
        <v>647</v>
      </c>
      <c r="E192" s="114" t="s">
        <v>176</v>
      </c>
      <c r="F192" s="21">
        <v>0.4</v>
      </c>
      <c r="G192" s="21">
        <v>1</v>
      </c>
      <c r="H192" s="115">
        <v>8750</v>
      </c>
      <c r="FG192" s="2"/>
      <c r="FH192" s="2"/>
      <c r="FI192" s="2"/>
      <c r="FJ192" s="2"/>
      <c r="FK192" s="2"/>
      <c r="FL192" s="2"/>
      <c r="FM192" s="2"/>
      <c r="FN192" s="2"/>
    </row>
    <row r="193" spans="1:170" ht="15" customHeight="1" x14ac:dyDescent="0.2">
      <c r="A193" s="113" t="s">
        <v>648</v>
      </c>
      <c r="B193" s="82"/>
      <c r="C193" s="377"/>
      <c r="D193" s="15" t="s">
        <v>649</v>
      </c>
      <c r="E193" s="114" t="s">
        <v>176</v>
      </c>
      <c r="F193" s="21">
        <v>1.35</v>
      </c>
      <c r="G193" s="21">
        <v>3.375</v>
      </c>
      <c r="H193" s="115">
        <v>31890</v>
      </c>
      <c r="FG193" s="2"/>
      <c r="FH193" s="2"/>
      <c r="FI193" s="2"/>
      <c r="FJ193" s="2"/>
      <c r="FK193" s="2"/>
      <c r="FL193" s="2"/>
      <c r="FM193" s="2"/>
      <c r="FN193" s="2"/>
    </row>
    <row r="194" spans="1:170" ht="15" customHeight="1" x14ac:dyDescent="0.2">
      <c r="A194" s="113" t="s">
        <v>650</v>
      </c>
      <c r="B194" s="82"/>
      <c r="C194" s="377"/>
      <c r="D194" s="15" t="s">
        <v>651</v>
      </c>
      <c r="E194" s="114" t="s">
        <v>176</v>
      </c>
      <c r="F194" s="21">
        <v>2.8</v>
      </c>
      <c r="G194" s="21">
        <v>7</v>
      </c>
      <c r="H194" s="115">
        <v>59990</v>
      </c>
      <c r="FG194" s="2"/>
      <c r="FH194" s="2"/>
      <c r="FI194" s="2"/>
      <c r="FJ194" s="2"/>
      <c r="FK194" s="2"/>
      <c r="FL194" s="2"/>
      <c r="FM194" s="2"/>
      <c r="FN194" s="2"/>
    </row>
    <row r="195" spans="1:170" ht="15" customHeight="1" x14ac:dyDescent="0.2">
      <c r="A195" s="113" t="s">
        <v>652</v>
      </c>
      <c r="B195" s="82"/>
      <c r="C195" s="377"/>
      <c r="D195" s="15" t="s">
        <v>653</v>
      </c>
      <c r="E195" s="114" t="s">
        <v>176</v>
      </c>
      <c r="F195" s="21">
        <v>3.87</v>
      </c>
      <c r="G195" s="21">
        <v>9.68</v>
      </c>
      <c r="H195" s="115">
        <v>83390</v>
      </c>
      <c r="FG195" s="2"/>
      <c r="FH195" s="2"/>
      <c r="FI195" s="2"/>
      <c r="FJ195" s="2"/>
      <c r="FK195" s="2"/>
      <c r="FL195" s="2"/>
      <c r="FM195" s="2"/>
      <c r="FN195" s="2"/>
    </row>
    <row r="196" spans="1:170" ht="15" customHeight="1" x14ac:dyDescent="0.2">
      <c r="A196" s="113" t="s">
        <v>654</v>
      </c>
      <c r="B196" s="82"/>
      <c r="C196" s="377"/>
      <c r="D196" s="15" t="s">
        <v>655</v>
      </c>
      <c r="E196" s="114" t="s">
        <v>176</v>
      </c>
      <c r="F196" s="21">
        <v>0.16</v>
      </c>
      <c r="G196" s="21">
        <v>0.4</v>
      </c>
      <c r="H196" s="115">
        <v>3840</v>
      </c>
      <c r="FG196" s="2"/>
      <c r="FH196" s="2"/>
      <c r="FI196" s="2"/>
      <c r="FJ196" s="2"/>
      <c r="FK196" s="2"/>
      <c r="FL196" s="2"/>
      <c r="FM196" s="2"/>
      <c r="FN196" s="2"/>
    </row>
    <row r="197" spans="1:170" ht="15" customHeight="1" x14ac:dyDescent="0.2">
      <c r="A197" s="113" t="s">
        <v>656</v>
      </c>
      <c r="B197" s="82"/>
      <c r="C197" s="377"/>
      <c r="D197" s="157" t="s">
        <v>657</v>
      </c>
      <c r="E197" s="160" t="s">
        <v>176</v>
      </c>
      <c r="F197" s="159">
        <v>0.56000000000000005</v>
      </c>
      <c r="G197" s="159">
        <v>1.4</v>
      </c>
      <c r="H197" s="161">
        <v>11990</v>
      </c>
      <c r="FG197" s="2"/>
      <c r="FH197" s="2"/>
      <c r="FI197" s="2"/>
      <c r="FJ197" s="2"/>
      <c r="FK197" s="2"/>
      <c r="FL197" s="2"/>
      <c r="FM197" s="2"/>
      <c r="FN197" s="2"/>
    </row>
    <row r="198" spans="1:170" ht="15" customHeight="1" x14ac:dyDescent="0.2">
      <c r="A198" s="113" t="s">
        <v>658</v>
      </c>
      <c r="B198" s="82"/>
      <c r="C198" s="377"/>
      <c r="D198" s="157" t="s">
        <v>659</v>
      </c>
      <c r="E198" s="160" t="str">
        <f t="shared" ref="E198" si="4">E201</f>
        <v>В25</v>
      </c>
      <c r="F198" s="159">
        <v>1.04</v>
      </c>
      <c r="G198" s="159">
        <v>2.6</v>
      </c>
      <c r="H198" s="161">
        <v>24690</v>
      </c>
      <c r="FG198" s="2"/>
      <c r="FH198" s="2"/>
      <c r="FI198" s="2"/>
      <c r="FJ198" s="2"/>
      <c r="FK198" s="2"/>
      <c r="FL198" s="2"/>
      <c r="FM198" s="2"/>
      <c r="FN198" s="2"/>
    </row>
    <row r="199" spans="1:170" ht="15" customHeight="1" x14ac:dyDescent="0.2">
      <c r="A199" s="113" t="s">
        <v>660</v>
      </c>
      <c r="B199" s="82"/>
      <c r="C199" s="377"/>
      <c r="D199" s="157" t="s">
        <v>661</v>
      </c>
      <c r="E199" s="160" t="s">
        <v>176</v>
      </c>
      <c r="F199" s="159">
        <v>2.39</v>
      </c>
      <c r="G199" s="159">
        <v>5.98</v>
      </c>
      <c r="H199" s="161">
        <v>51390</v>
      </c>
      <c r="FG199" s="2"/>
      <c r="FH199" s="2"/>
      <c r="FI199" s="2"/>
      <c r="FJ199" s="2"/>
      <c r="FK199" s="2"/>
      <c r="FL199" s="2"/>
      <c r="FM199" s="2"/>
      <c r="FN199" s="2"/>
    </row>
    <row r="200" spans="1:170" ht="15" customHeight="1" x14ac:dyDescent="0.2">
      <c r="A200" s="113" t="s">
        <v>662</v>
      </c>
      <c r="B200" s="82"/>
      <c r="C200" s="377"/>
      <c r="D200" s="157" t="s">
        <v>663</v>
      </c>
      <c r="E200" s="160" t="s">
        <v>176</v>
      </c>
      <c r="F200" s="159">
        <v>3.55</v>
      </c>
      <c r="G200" s="159">
        <v>8.8800000000000008</v>
      </c>
      <c r="H200" s="161">
        <v>76390</v>
      </c>
      <c r="FG200" s="2"/>
      <c r="FH200" s="2"/>
      <c r="FI200" s="2"/>
      <c r="FJ200" s="2"/>
      <c r="FK200" s="2"/>
      <c r="FL200" s="2"/>
      <c r="FM200" s="2"/>
      <c r="FN200" s="2"/>
    </row>
    <row r="201" spans="1:170" ht="15" customHeight="1" x14ac:dyDescent="0.2">
      <c r="A201" s="113" t="s">
        <v>664</v>
      </c>
      <c r="B201" s="82"/>
      <c r="C201" s="378"/>
      <c r="D201" s="157" t="s">
        <v>665</v>
      </c>
      <c r="E201" s="160" t="s">
        <v>176</v>
      </c>
      <c r="F201" s="159">
        <v>4.01</v>
      </c>
      <c r="G201" s="159">
        <v>10.029999999999999</v>
      </c>
      <c r="H201" s="161">
        <v>86390</v>
      </c>
      <c r="FG201" s="2"/>
      <c r="FH201" s="2"/>
      <c r="FI201" s="2"/>
      <c r="FJ201" s="2"/>
      <c r="FK201" s="2"/>
      <c r="FL201" s="2"/>
      <c r="FM201" s="2"/>
      <c r="FN201" s="2"/>
    </row>
    <row r="202" spans="1:170" ht="15.75" customHeight="1" x14ac:dyDescent="0.2">
      <c r="A202" s="382" t="s">
        <v>292</v>
      </c>
      <c r="B202" s="383"/>
      <c r="C202" s="383"/>
      <c r="D202" s="383"/>
      <c r="E202" s="383"/>
      <c r="F202" s="383"/>
      <c r="G202" s="383"/>
      <c r="H202" s="384"/>
      <c r="FG202" s="2"/>
      <c r="FH202" s="2"/>
      <c r="FI202" s="2"/>
      <c r="FJ202" s="2"/>
      <c r="FK202" s="2"/>
      <c r="FL202" s="2"/>
      <c r="FM202" s="2"/>
      <c r="FN202" s="2"/>
    </row>
    <row r="203" spans="1:170" ht="25.5" x14ac:dyDescent="0.2">
      <c r="A203" s="225" t="s">
        <v>293</v>
      </c>
      <c r="B203" s="188" t="s">
        <v>294</v>
      </c>
      <c r="C203" s="226" t="s">
        <v>282</v>
      </c>
      <c r="D203" s="227" t="s">
        <v>295</v>
      </c>
      <c r="E203" s="206" t="s">
        <v>614</v>
      </c>
      <c r="F203" s="228">
        <v>0.85</v>
      </c>
      <c r="G203" s="228">
        <f>F203*2.5</f>
        <v>2.125</v>
      </c>
      <c r="H203" s="229">
        <v>34990</v>
      </c>
      <c r="FG203" s="2"/>
      <c r="FH203" s="2"/>
      <c r="FI203" s="2"/>
      <c r="FJ203" s="2"/>
      <c r="FK203" s="2"/>
      <c r="FL203" s="2"/>
      <c r="FM203" s="2"/>
      <c r="FN203" s="2"/>
    </row>
    <row r="204" spans="1:170" ht="26.45" customHeight="1" x14ac:dyDescent="0.2">
      <c r="A204" s="230" t="s">
        <v>296</v>
      </c>
      <c r="B204" s="325" t="s">
        <v>297</v>
      </c>
      <c r="C204" s="325" t="s">
        <v>298</v>
      </c>
      <c r="D204" s="22" t="s">
        <v>299</v>
      </c>
      <c r="E204" s="206" t="s">
        <v>614</v>
      </c>
      <c r="F204" s="24">
        <v>0.23</v>
      </c>
      <c r="G204" s="24">
        <f>F204*2.5</f>
        <v>0.57500000000000007</v>
      </c>
      <c r="H204" s="72">
        <v>10590</v>
      </c>
      <c r="FG204" s="2"/>
      <c r="FH204" s="2"/>
      <c r="FI204" s="2"/>
      <c r="FJ204" s="2"/>
      <c r="FK204" s="2"/>
      <c r="FL204" s="2"/>
      <c r="FM204" s="2"/>
      <c r="FN204" s="2"/>
    </row>
    <row r="205" spans="1:170" x14ac:dyDescent="0.2">
      <c r="A205" s="231" t="s">
        <v>300</v>
      </c>
      <c r="B205" s="327"/>
      <c r="C205" s="327"/>
      <c r="D205" s="232" t="s">
        <v>301</v>
      </c>
      <c r="E205" s="206" t="s">
        <v>614</v>
      </c>
      <c r="F205" s="196">
        <v>0.43</v>
      </c>
      <c r="G205" s="196">
        <f>F205*2.5</f>
        <v>1.075</v>
      </c>
      <c r="H205" s="152">
        <v>17990</v>
      </c>
      <c r="FG205" s="2"/>
      <c r="FH205" s="2"/>
      <c r="FI205" s="2"/>
      <c r="FJ205" s="2"/>
      <c r="FK205" s="2"/>
      <c r="FL205" s="2"/>
      <c r="FM205" s="2"/>
      <c r="FN205" s="2"/>
    </row>
    <row r="206" spans="1:170" ht="15.75" x14ac:dyDescent="0.25">
      <c r="A206" s="150" t="s">
        <v>302</v>
      </c>
      <c r="B206" s="233"/>
      <c r="C206" s="234"/>
      <c r="D206" s="91"/>
      <c r="E206" s="206"/>
      <c r="F206" s="196"/>
      <c r="G206" s="196"/>
      <c r="H206" s="152"/>
      <c r="FG206" s="2"/>
      <c r="FH206" s="2"/>
      <c r="FI206" s="2"/>
      <c r="FJ206" s="2"/>
      <c r="FK206" s="2"/>
      <c r="FL206" s="2"/>
      <c r="FM206" s="2"/>
      <c r="FN206" s="2"/>
    </row>
    <row r="207" spans="1:170" ht="25.5" x14ac:dyDescent="0.2">
      <c r="A207" s="149" t="s">
        <v>303</v>
      </c>
      <c r="B207" s="215" t="s">
        <v>304</v>
      </c>
      <c r="C207" s="217" t="s">
        <v>305</v>
      </c>
      <c r="D207" s="91" t="s">
        <v>306</v>
      </c>
      <c r="E207" s="206" t="s">
        <v>613</v>
      </c>
      <c r="F207" s="196">
        <v>0.02</v>
      </c>
      <c r="G207" s="196">
        <f>F207*2.5</f>
        <v>0.05</v>
      </c>
      <c r="H207" s="152">
        <v>1420</v>
      </c>
      <c r="FG207" s="2"/>
      <c r="FH207" s="2"/>
      <c r="FI207" s="2"/>
      <c r="FJ207" s="2"/>
      <c r="FK207" s="2"/>
      <c r="FL207" s="2"/>
      <c r="FM207" s="2"/>
      <c r="FN207" s="2"/>
    </row>
    <row r="208" spans="1:170" x14ac:dyDescent="0.2">
      <c r="A208" s="385" t="s">
        <v>307</v>
      </c>
      <c r="B208" s="386"/>
      <c r="C208" s="387"/>
      <c r="D208" s="200" t="s">
        <v>308</v>
      </c>
      <c r="E208" s="201" t="s">
        <v>613</v>
      </c>
      <c r="F208" s="202">
        <v>5.5E-2</v>
      </c>
      <c r="G208" s="202">
        <v>0.13700000000000001</v>
      </c>
      <c r="H208" s="152">
        <v>2740</v>
      </c>
      <c r="FG208" s="2"/>
      <c r="FH208" s="2"/>
      <c r="FI208" s="2"/>
      <c r="FJ208" s="2"/>
      <c r="FK208" s="2"/>
      <c r="FL208" s="2"/>
      <c r="FM208" s="2"/>
      <c r="FN208" s="2"/>
    </row>
    <row r="209" spans="1:170" ht="63.6" customHeight="1" x14ac:dyDescent="0.2">
      <c r="A209" s="74" t="s">
        <v>309</v>
      </c>
      <c r="B209" s="25" t="s">
        <v>310</v>
      </c>
      <c r="C209" s="26" t="s">
        <v>311</v>
      </c>
      <c r="D209" s="27" t="s">
        <v>312</v>
      </c>
      <c r="E209" s="235" t="s">
        <v>627</v>
      </c>
      <c r="F209" s="21">
        <v>2.2799999999999998</v>
      </c>
      <c r="G209" s="21">
        <v>5.5</v>
      </c>
      <c r="H209" s="152">
        <v>89990</v>
      </c>
      <c r="FG209" s="2"/>
      <c r="FH209" s="2"/>
      <c r="FI209" s="2"/>
      <c r="FJ209" s="2"/>
      <c r="FK209" s="2"/>
      <c r="FL209" s="2"/>
      <c r="FM209" s="2"/>
      <c r="FN209" s="2"/>
    </row>
    <row r="210" spans="1:170" ht="63.6" customHeight="1" x14ac:dyDescent="0.2">
      <c r="A210" s="74" t="s">
        <v>313</v>
      </c>
      <c r="B210" s="25" t="s">
        <v>314</v>
      </c>
      <c r="C210" s="26" t="s">
        <v>311</v>
      </c>
      <c r="D210" s="27" t="s">
        <v>315</v>
      </c>
      <c r="E210" s="235" t="s">
        <v>627</v>
      </c>
      <c r="F210" s="21">
        <v>2.948</v>
      </c>
      <c r="G210" s="21">
        <v>7.1109999999999998</v>
      </c>
      <c r="H210" s="152">
        <v>118790</v>
      </c>
      <c r="FG210" s="2"/>
      <c r="FH210" s="2"/>
      <c r="FI210" s="2"/>
      <c r="FJ210" s="2"/>
      <c r="FK210" s="2"/>
      <c r="FL210" s="2"/>
      <c r="FM210" s="2"/>
      <c r="FN210" s="2"/>
    </row>
    <row r="211" spans="1:170" ht="15.75" x14ac:dyDescent="0.2">
      <c r="A211" s="299" t="s">
        <v>316</v>
      </c>
      <c r="B211" s="300"/>
      <c r="C211" s="300"/>
      <c r="D211" s="300"/>
      <c r="E211" s="300"/>
      <c r="F211" s="300"/>
      <c r="G211" s="300"/>
      <c r="H211" s="301"/>
      <c r="FG211" s="2"/>
      <c r="FH211" s="2"/>
      <c r="FI211" s="2"/>
      <c r="FJ211" s="2"/>
      <c r="FK211" s="2"/>
      <c r="FL211" s="2"/>
      <c r="FM211" s="2"/>
      <c r="FN211" s="2"/>
    </row>
    <row r="212" spans="1:170" ht="15" customHeight="1" x14ac:dyDescent="0.2">
      <c r="A212" s="116" t="s">
        <v>317</v>
      </c>
      <c r="B212" s="266" t="s">
        <v>318</v>
      </c>
      <c r="C212" s="268" t="s">
        <v>282</v>
      </c>
      <c r="D212" s="91" t="s">
        <v>319</v>
      </c>
      <c r="E212" s="224" t="s">
        <v>613</v>
      </c>
      <c r="F212" s="196">
        <v>0.18</v>
      </c>
      <c r="G212" s="196">
        <f t="shared" ref="G212:G218" si="5">F212*2.4</f>
        <v>0.432</v>
      </c>
      <c r="H212" s="162">
        <v>5790</v>
      </c>
      <c r="FG212" s="2"/>
      <c r="FH212" s="2"/>
      <c r="FI212" s="2"/>
      <c r="FJ212" s="2"/>
      <c r="FK212" s="2"/>
      <c r="FL212" s="2"/>
      <c r="FM212" s="2"/>
      <c r="FN212" s="2"/>
    </row>
    <row r="213" spans="1:170" x14ac:dyDescent="0.2">
      <c r="A213" s="116" t="s">
        <v>320</v>
      </c>
      <c r="B213" s="294"/>
      <c r="C213" s="297"/>
      <c r="D213" s="91" t="s">
        <v>321</v>
      </c>
      <c r="E213" s="224" t="s">
        <v>613</v>
      </c>
      <c r="F213" s="196">
        <v>0.38</v>
      </c>
      <c r="G213" s="196">
        <f t="shared" si="5"/>
        <v>0.91199999999999992</v>
      </c>
      <c r="H213" s="162">
        <v>12390</v>
      </c>
      <c r="FG213" s="2"/>
      <c r="FH213" s="2"/>
      <c r="FI213" s="2"/>
      <c r="FJ213" s="2"/>
      <c r="FK213" s="2"/>
      <c r="FL213" s="2"/>
      <c r="FM213" s="2"/>
      <c r="FN213" s="2"/>
    </row>
    <row r="214" spans="1:170" x14ac:dyDescent="0.2">
      <c r="A214" s="116" t="s">
        <v>322</v>
      </c>
      <c r="B214" s="294"/>
      <c r="C214" s="297"/>
      <c r="D214" s="91" t="s">
        <v>323</v>
      </c>
      <c r="E214" s="224" t="s">
        <v>613</v>
      </c>
      <c r="F214" s="196">
        <v>0.59</v>
      </c>
      <c r="G214" s="196">
        <f t="shared" si="5"/>
        <v>1.4159999999999999</v>
      </c>
      <c r="H214" s="162">
        <v>23790</v>
      </c>
      <c r="FG214" s="2"/>
      <c r="FH214" s="2"/>
      <c r="FI214" s="2"/>
      <c r="FJ214" s="2"/>
      <c r="FK214" s="2"/>
      <c r="FL214" s="2"/>
      <c r="FM214" s="2"/>
      <c r="FN214" s="2"/>
    </row>
    <row r="215" spans="1:170" x14ac:dyDescent="0.2">
      <c r="A215" s="116" t="s">
        <v>609</v>
      </c>
      <c r="B215" s="267"/>
      <c r="C215" s="269"/>
      <c r="D215" s="91" t="s">
        <v>610</v>
      </c>
      <c r="E215" s="224" t="s">
        <v>613</v>
      </c>
      <c r="F215" s="196">
        <v>0.59</v>
      </c>
      <c r="G215" s="196">
        <v>2.4500000000000002</v>
      </c>
      <c r="H215" s="162">
        <v>42890</v>
      </c>
      <c r="FG215" s="2"/>
      <c r="FH215" s="2"/>
      <c r="FI215" s="2"/>
      <c r="FJ215" s="2"/>
      <c r="FK215" s="2"/>
      <c r="FL215" s="2"/>
      <c r="FM215" s="2"/>
      <c r="FN215" s="2"/>
    </row>
    <row r="216" spans="1:170" ht="15" customHeight="1" x14ac:dyDescent="0.2">
      <c r="A216" s="116" t="s">
        <v>324</v>
      </c>
      <c r="B216" s="362" t="s">
        <v>297</v>
      </c>
      <c r="C216" s="217" t="s">
        <v>298</v>
      </c>
      <c r="D216" s="91" t="s">
        <v>325</v>
      </c>
      <c r="E216" s="224" t="s">
        <v>613</v>
      </c>
      <c r="F216" s="196">
        <v>0.12</v>
      </c>
      <c r="G216" s="196">
        <f t="shared" si="5"/>
        <v>0.28799999999999998</v>
      </c>
      <c r="H216" s="162">
        <v>4490</v>
      </c>
      <c r="FG216" s="2"/>
      <c r="FH216" s="2"/>
      <c r="FI216" s="2"/>
      <c r="FJ216" s="2"/>
      <c r="FK216" s="2"/>
      <c r="FL216" s="2"/>
      <c r="FM216" s="2"/>
      <c r="FN216" s="2"/>
    </row>
    <row r="217" spans="1:170" ht="16.899999999999999" customHeight="1" x14ac:dyDescent="0.2">
      <c r="A217" s="116" t="s">
        <v>326</v>
      </c>
      <c r="B217" s="363"/>
      <c r="C217" s="217" t="s">
        <v>298</v>
      </c>
      <c r="D217" s="91" t="s">
        <v>327</v>
      </c>
      <c r="E217" s="224" t="s">
        <v>613</v>
      </c>
      <c r="F217" s="196">
        <v>0.26500000000000001</v>
      </c>
      <c r="G217" s="196">
        <f t="shared" si="5"/>
        <v>0.63600000000000001</v>
      </c>
      <c r="H217" s="162">
        <v>9990</v>
      </c>
      <c r="FG217" s="2"/>
      <c r="FH217" s="2"/>
      <c r="FI217" s="2"/>
      <c r="FJ217" s="2"/>
      <c r="FK217" s="2"/>
      <c r="FL217" s="2"/>
      <c r="FM217" s="2"/>
      <c r="FN217" s="2"/>
    </row>
    <row r="218" spans="1:170" x14ac:dyDescent="0.2">
      <c r="A218" s="116" t="s">
        <v>328</v>
      </c>
      <c r="B218" s="364"/>
      <c r="C218" s="234" t="s">
        <v>298</v>
      </c>
      <c r="D218" s="91" t="s">
        <v>329</v>
      </c>
      <c r="E218" s="224" t="s">
        <v>613</v>
      </c>
      <c r="F218" s="196">
        <v>0.47</v>
      </c>
      <c r="G218" s="196">
        <f t="shared" si="5"/>
        <v>1.1279999999999999</v>
      </c>
      <c r="H218" s="162">
        <v>20390</v>
      </c>
      <c r="FG218" s="2"/>
      <c r="FH218" s="2"/>
      <c r="FI218" s="2"/>
      <c r="FJ218" s="2"/>
      <c r="FK218" s="2"/>
      <c r="FL218" s="2"/>
      <c r="FM218" s="2"/>
      <c r="FN218" s="2"/>
    </row>
    <row r="219" spans="1:170" ht="15" customHeight="1" x14ac:dyDescent="0.2">
      <c r="A219" s="365" t="s">
        <v>330</v>
      </c>
      <c r="B219" s="366"/>
      <c r="C219" s="366"/>
      <c r="D219" s="366"/>
      <c r="E219" s="366"/>
      <c r="F219" s="366"/>
      <c r="G219" s="366"/>
      <c r="H219" s="367"/>
      <c r="FG219" s="2"/>
      <c r="FH219" s="2"/>
      <c r="FI219" s="2"/>
      <c r="FJ219" s="2"/>
      <c r="FK219" s="2"/>
      <c r="FL219" s="2"/>
      <c r="FM219" s="2"/>
      <c r="FN219" s="2"/>
    </row>
    <row r="220" spans="1:170" ht="15" customHeight="1" x14ac:dyDescent="0.2">
      <c r="A220" s="90" t="s">
        <v>331</v>
      </c>
      <c r="B220" s="266" t="s">
        <v>163</v>
      </c>
      <c r="C220" s="268" t="s">
        <v>332</v>
      </c>
      <c r="D220" s="91" t="s">
        <v>333</v>
      </c>
      <c r="E220" s="206" t="s">
        <v>614</v>
      </c>
      <c r="F220" s="196">
        <v>0.5</v>
      </c>
      <c r="G220" s="196">
        <v>1.25</v>
      </c>
      <c r="H220" s="162">
        <v>19790</v>
      </c>
      <c r="FG220" s="2"/>
      <c r="FH220" s="2"/>
      <c r="FI220" s="2"/>
      <c r="FJ220" s="2"/>
      <c r="FK220" s="2"/>
      <c r="FL220" s="2"/>
      <c r="FM220" s="2"/>
      <c r="FN220" s="2"/>
    </row>
    <row r="221" spans="1:170" x14ac:dyDescent="0.2">
      <c r="A221" s="90" t="s">
        <v>334</v>
      </c>
      <c r="B221" s="294"/>
      <c r="C221" s="297"/>
      <c r="D221" s="91" t="s">
        <v>333</v>
      </c>
      <c r="E221" s="206" t="s">
        <v>614</v>
      </c>
      <c r="F221" s="196">
        <v>0.5</v>
      </c>
      <c r="G221" s="196">
        <v>1.25</v>
      </c>
      <c r="H221" s="162">
        <v>19790</v>
      </c>
      <c r="FG221" s="2"/>
      <c r="FH221" s="2"/>
      <c r="FI221" s="2"/>
      <c r="FJ221" s="2"/>
      <c r="FK221" s="2"/>
      <c r="FL221" s="2"/>
      <c r="FM221" s="2"/>
      <c r="FN221" s="2"/>
    </row>
    <row r="222" spans="1:170" x14ac:dyDescent="0.2">
      <c r="A222" s="90" t="s">
        <v>335</v>
      </c>
      <c r="B222" s="267"/>
      <c r="C222" s="269"/>
      <c r="D222" s="91" t="s">
        <v>336</v>
      </c>
      <c r="E222" s="206" t="s">
        <v>613</v>
      </c>
      <c r="F222" s="196">
        <v>0.94</v>
      </c>
      <c r="G222" s="196">
        <v>2.35</v>
      </c>
      <c r="H222" s="162">
        <v>40290</v>
      </c>
      <c r="FG222" s="2"/>
      <c r="FH222" s="2"/>
      <c r="FI222" s="2"/>
      <c r="FJ222" s="2"/>
      <c r="FK222" s="2"/>
      <c r="FL222" s="2"/>
      <c r="FM222" s="2"/>
      <c r="FN222" s="2"/>
    </row>
    <row r="223" spans="1:170" ht="15.75" x14ac:dyDescent="0.2">
      <c r="A223" s="368" t="s">
        <v>337</v>
      </c>
      <c r="B223" s="369"/>
      <c r="C223" s="369"/>
      <c r="D223" s="369"/>
      <c r="E223" s="369"/>
      <c r="F223" s="369"/>
      <c r="G223" s="369"/>
      <c r="H223" s="370"/>
      <c r="FG223" s="2"/>
      <c r="FH223" s="2"/>
      <c r="FI223" s="2"/>
      <c r="FJ223" s="2"/>
      <c r="FK223" s="2"/>
      <c r="FL223" s="2"/>
      <c r="FM223" s="2"/>
      <c r="FN223" s="2"/>
    </row>
    <row r="224" spans="1:170" ht="15" customHeight="1" x14ac:dyDescent="0.2">
      <c r="A224" s="90" t="s">
        <v>338</v>
      </c>
      <c r="B224" s="287" t="s">
        <v>163</v>
      </c>
      <c r="C224" s="268" t="s">
        <v>339</v>
      </c>
      <c r="D224" s="91" t="s">
        <v>340</v>
      </c>
      <c r="E224" s="206" t="s">
        <v>614</v>
      </c>
      <c r="F224" s="196">
        <v>0.7</v>
      </c>
      <c r="G224" s="196">
        <v>1.75</v>
      </c>
      <c r="H224" s="162">
        <v>27990</v>
      </c>
      <c r="FG224" s="2"/>
      <c r="FH224" s="2"/>
      <c r="FI224" s="2"/>
      <c r="FJ224" s="2"/>
      <c r="FK224" s="2"/>
      <c r="FL224" s="2"/>
      <c r="FM224" s="2"/>
      <c r="FN224" s="2"/>
    </row>
    <row r="225" spans="1:170" x14ac:dyDescent="0.2">
      <c r="A225" s="90" t="s">
        <v>341</v>
      </c>
      <c r="B225" s="288"/>
      <c r="C225" s="297"/>
      <c r="D225" s="91" t="s">
        <v>342</v>
      </c>
      <c r="E225" s="206" t="s">
        <v>614</v>
      </c>
      <c r="F225" s="196">
        <v>0.22</v>
      </c>
      <c r="G225" s="196">
        <v>0.55000000000000004</v>
      </c>
      <c r="H225" s="162">
        <v>11390</v>
      </c>
      <c r="FG225" s="2"/>
      <c r="FH225" s="2"/>
      <c r="FI225" s="2"/>
      <c r="FJ225" s="2"/>
      <c r="FK225" s="2"/>
      <c r="FL225" s="2"/>
      <c r="FM225" s="2"/>
      <c r="FN225" s="2"/>
    </row>
    <row r="226" spans="1:170" ht="18" customHeight="1" x14ac:dyDescent="0.2">
      <c r="A226" s="90" t="s">
        <v>343</v>
      </c>
      <c r="B226" s="288"/>
      <c r="C226" s="297"/>
      <c r="D226" s="91" t="s">
        <v>344</v>
      </c>
      <c r="E226" s="206" t="s">
        <v>614</v>
      </c>
      <c r="F226" s="196">
        <v>0.36</v>
      </c>
      <c r="G226" s="196">
        <v>0.9</v>
      </c>
      <c r="H226" s="162">
        <v>17090</v>
      </c>
      <c r="FG226" s="2"/>
      <c r="FH226" s="2"/>
      <c r="FI226" s="2"/>
      <c r="FJ226" s="2"/>
      <c r="FK226" s="2"/>
      <c r="FL226" s="2"/>
      <c r="FM226" s="2"/>
      <c r="FN226" s="2"/>
    </row>
    <row r="227" spans="1:170" x14ac:dyDescent="0.2">
      <c r="A227" s="90" t="s">
        <v>345</v>
      </c>
      <c r="B227" s="288"/>
      <c r="C227" s="269"/>
      <c r="D227" s="91" t="s">
        <v>346</v>
      </c>
      <c r="E227" s="206" t="s">
        <v>614</v>
      </c>
      <c r="F227" s="196">
        <v>0.61</v>
      </c>
      <c r="G227" s="196">
        <v>1.53</v>
      </c>
      <c r="H227" s="162">
        <v>26390</v>
      </c>
      <c r="FG227" s="2"/>
      <c r="FH227" s="2"/>
      <c r="FI227" s="2"/>
      <c r="FJ227" s="2"/>
      <c r="FK227" s="2"/>
      <c r="FL227" s="2"/>
      <c r="FM227" s="2"/>
      <c r="FN227" s="2"/>
    </row>
    <row r="228" spans="1:170" ht="15" customHeight="1" x14ac:dyDescent="0.2">
      <c r="A228" s="90" t="s">
        <v>347</v>
      </c>
      <c r="B228" s="288"/>
      <c r="C228" s="290" t="s">
        <v>348</v>
      </c>
      <c r="D228" s="91" t="s">
        <v>349</v>
      </c>
      <c r="E228" s="206" t="s">
        <v>614</v>
      </c>
      <c r="F228" s="196">
        <v>0.05</v>
      </c>
      <c r="G228" s="196">
        <v>0.13</v>
      </c>
      <c r="H228" s="162">
        <v>3250</v>
      </c>
      <c r="FG228" s="2"/>
      <c r="FH228" s="2"/>
      <c r="FI228" s="2"/>
      <c r="FJ228" s="2"/>
      <c r="FK228" s="2"/>
      <c r="FL228" s="2"/>
      <c r="FM228" s="2"/>
      <c r="FN228" s="2"/>
    </row>
    <row r="229" spans="1:170" ht="15" customHeight="1" x14ac:dyDescent="0.2">
      <c r="A229" s="90" t="s">
        <v>350</v>
      </c>
      <c r="B229" s="288"/>
      <c r="C229" s="291"/>
      <c r="D229" s="91" t="s">
        <v>351</v>
      </c>
      <c r="E229" s="206" t="s">
        <v>614</v>
      </c>
      <c r="F229" s="196">
        <v>0.09</v>
      </c>
      <c r="G229" s="196">
        <v>0.22</v>
      </c>
      <c r="H229" s="162">
        <v>5390</v>
      </c>
      <c r="FG229" s="2"/>
      <c r="FH229" s="2"/>
      <c r="FI229" s="2"/>
      <c r="FJ229" s="2"/>
      <c r="FK229" s="2"/>
      <c r="FL229" s="2"/>
      <c r="FM229" s="2"/>
      <c r="FN229" s="2"/>
    </row>
    <row r="230" spans="1:170" x14ac:dyDescent="0.2">
      <c r="A230" s="90" t="s">
        <v>352</v>
      </c>
      <c r="B230" s="288"/>
      <c r="C230" s="291"/>
      <c r="D230" s="91" t="s">
        <v>353</v>
      </c>
      <c r="E230" s="206" t="s">
        <v>614</v>
      </c>
      <c r="F230" s="196">
        <v>0.14000000000000001</v>
      </c>
      <c r="G230" s="196">
        <v>0.35</v>
      </c>
      <c r="H230" s="162">
        <v>8690</v>
      </c>
      <c r="FG230" s="2"/>
      <c r="FH230" s="2"/>
      <c r="FI230" s="2"/>
      <c r="FJ230" s="2"/>
      <c r="FK230" s="2"/>
      <c r="FL230" s="2"/>
      <c r="FM230" s="2"/>
      <c r="FN230" s="2"/>
    </row>
    <row r="231" spans="1:170" ht="12.6" customHeight="1" x14ac:dyDescent="0.2">
      <c r="A231" s="90" t="s">
        <v>354</v>
      </c>
      <c r="B231" s="288"/>
      <c r="C231" s="291"/>
      <c r="D231" s="91" t="s">
        <v>355</v>
      </c>
      <c r="E231" s="206" t="s">
        <v>614</v>
      </c>
      <c r="F231" s="196">
        <v>0.19</v>
      </c>
      <c r="G231" s="196">
        <v>0.49</v>
      </c>
      <c r="H231" s="162">
        <v>11590</v>
      </c>
      <c r="FG231" s="2"/>
      <c r="FH231" s="2"/>
      <c r="FI231" s="2"/>
      <c r="FJ231" s="2"/>
      <c r="FK231" s="2"/>
      <c r="FL231" s="2"/>
      <c r="FM231" s="2"/>
      <c r="FN231" s="2"/>
    </row>
    <row r="232" spans="1:170" x14ac:dyDescent="0.2">
      <c r="A232" s="90" t="s">
        <v>356</v>
      </c>
      <c r="B232" s="288"/>
      <c r="C232" s="291"/>
      <c r="D232" s="91" t="s">
        <v>597</v>
      </c>
      <c r="E232" s="206" t="s">
        <v>614</v>
      </c>
      <c r="F232" s="196">
        <v>0.24</v>
      </c>
      <c r="G232" s="196">
        <v>0.6</v>
      </c>
      <c r="H232" s="162">
        <v>15390</v>
      </c>
      <c r="FG232" s="2"/>
      <c r="FH232" s="2"/>
      <c r="FI232" s="2"/>
      <c r="FJ232" s="2"/>
      <c r="FK232" s="2"/>
      <c r="FL232" s="2"/>
      <c r="FM232" s="2"/>
      <c r="FN232" s="2"/>
    </row>
    <row r="233" spans="1:170" ht="18" customHeight="1" x14ac:dyDescent="0.2">
      <c r="A233" s="90" t="s">
        <v>357</v>
      </c>
      <c r="B233" s="288"/>
      <c r="C233" s="291"/>
      <c r="D233" s="91" t="s">
        <v>358</v>
      </c>
      <c r="E233" s="206" t="s">
        <v>614</v>
      </c>
      <c r="F233" s="196">
        <v>0.5</v>
      </c>
      <c r="G233" s="196">
        <v>1.2</v>
      </c>
      <c r="H233" s="162">
        <v>34590</v>
      </c>
      <c r="FG233" s="2"/>
      <c r="FH233" s="2"/>
      <c r="FI233" s="2"/>
      <c r="FJ233" s="2"/>
      <c r="FK233" s="2"/>
      <c r="FL233" s="2"/>
      <c r="FM233" s="2"/>
      <c r="FN233" s="2"/>
    </row>
    <row r="234" spans="1:170" x14ac:dyDescent="0.2">
      <c r="A234" s="90" t="s">
        <v>359</v>
      </c>
      <c r="B234" s="288"/>
      <c r="C234" s="291"/>
      <c r="D234" s="91" t="s">
        <v>360</v>
      </c>
      <c r="E234" s="206" t="s">
        <v>614</v>
      </c>
      <c r="F234" s="196">
        <v>0.71</v>
      </c>
      <c r="G234" s="196">
        <v>1.77</v>
      </c>
      <c r="H234" s="162">
        <v>50590</v>
      </c>
      <c r="FG234" s="2"/>
      <c r="FH234" s="2"/>
      <c r="FI234" s="2"/>
      <c r="FJ234" s="2"/>
      <c r="FK234" s="2"/>
      <c r="FL234" s="2"/>
      <c r="FM234" s="2"/>
      <c r="FN234" s="2"/>
    </row>
    <row r="235" spans="1:170" x14ac:dyDescent="0.2">
      <c r="A235" s="90" t="s">
        <v>361</v>
      </c>
      <c r="B235" s="288"/>
      <c r="C235" s="371"/>
      <c r="D235" s="91" t="s">
        <v>362</v>
      </c>
      <c r="E235" s="206" t="s">
        <v>614</v>
      </c>
      <c r="F235" s="196">
        <v>1.1499999999999999</v>
      </c>
      <c r="G235" s="196">
        <v>2.88</v>
      </c>
      <c r="H235" s="162">
        <v>71390</v>
      </c>
      <c r="FG235" s="2"/>
      <c r="FH235" s="2"/>
      <c r="FI235" s="2"/>
      <c r="FJ235" s="2"/>
      <c r="FK235" s="2"/>
      <c r="FL235" s="2"/>
      <c r="FM235" s="2"/>
      <c r="FN235" s="2"/>
    </row>
    <row r="236" spans="1:170" ht="15" customHeight="1" x14ac:dyDescent="0.2">
      <c r="A236" s="90" t="s">
        <v>347</v>
      </c>
      <c r="B236" s="288"/>
      <c r="C236" s="372" t="s">
        <v>363</v>
      </c>
      <c r="D236" s="91" t="s">
        <v>364</v>
      </c>
      <c r="E236" s="206" t="s">
        <v>614</v>
      </c>
      <c r="F236" s="196">
        <v>7.0000000000000007E-2</v>
      </c>
      <c r="G236" s="196">
        <v>0.16900000000000001</v>
      </c>
      <c r="H236" s="162">
        <v>4590</v>
      </c>
      <c r="FG236" s="2"/>
      <c r="FH236" s="2"/>
      <c r="FI236" s="2"/>
      <c r="FJ236" s="2"/>
      <c r="FK236" s="2"/>
      <c r="FL236" s="2"/>
      <c r="FM236" s="2"/>
      <c r="FN236" s="2"/>
    </row>
    <row r="237" spans="1:170" x14ac:dyDescent="0.2">
      <c r="A237" s="90" t="s">
        <v>350</v>
      </c>
      <c r="B237" s="288"/>
      <c r="C237" s="291"/>
      <c r="D237" s="91" t="s">
        <v>365</v>
      </c>
      <c r="E237" s="206" t="s">
        <v>614</v>
      </c>
      <c r="F237" s="196">
        <v>0.17</v>
      </c>
      <c r="G237" s="196">
        <v>0.41799999999999998</v>
      </c>
      <c r="H237" s="162">
        <v>10490</v>
      </c>
      <c r="FG237" s="2"/>
      <c r="FH237" s="2"/>
      <c r="FI237" s="2"/>
      <c r="FJ237" s="2"/>
      <c r="FK237" s="2"/>
      <c r="FL237" s="2"/>
      <c r="FM237" s="2"/>
      <c r="FN237" s="2"/>
    </row>
    <row r="238" spans="1:170" x14ac:dyDescent="0.2">
      <c r="A238" s="90" t="s">
        <v>352</v>
      </c>
      <c r="B238" s="288"/>
      <c r="C238" s="291"/>
      <c r="D238" s="91" t="s">
        <v>366</v>
      </c>
      <c r="E238" s="206" t="s">
        <v>614</v>
      </c>
      <c r="F238" s="196">
        <v>0.19</v>
      </c>
      <c r="G238" s="196">
        <v>0.46700000000000003</v>
      </c>
      <c r="H238" s="162">
        <v>11590</v>
      </c>
      <c r="FG238" s="2"/>
      <c r="FH238" s="2"/>
      <c r="FI238" s="2"/>
      <c r="FJ238" s="2"/>
      <c r="FK238" s="2"/>
      <c r="FL238" s="2"/>
      <c r="FM238" s="2"/>
      <c r="FN238" s="2"/>
    </row>
    <row r="239" spans="1:170" x14ac:dyDescent="0.2">
      <c r="A239" s="90" t="s">
        <v>354</v>
      </c>
      <c r="B239" s="288"/>
      <c r="C239" s="291"/>
      <c r="D239" s="91" t="s">
        <v>367</v>
      </c>
      <c r="E239" s="206" t="s">
        <v>614</v>
      </c>
      <c r="F239" s="196">
        <v>0.21</v>
      </c>
      <c r="G239" s="196">
        <v>0.52300000000000002</v>
      </c>
      <c r="H239" s="162">
        <v>13190</v>
      </c>
      <c r="FG239" s="2"/>
      <c r="FH239" s="2"/>
      <c r="FI239" s="2"/>
      <c r="FJ239" s="2"/>
      <c r="FK239" s="2"/>
      <c r="FL239" s="2"/>
      <c r="FM239" s="2"/>
      <c r="FN239" s="2"/>
    </row>
    <row r="240" spans="1:170" x14ac:dyDescent="0.2">
      <c r="A240" s="90" t="s">
        <v>356</v>
      </c>
      <c r="B240" s="288"/>
      <c r="C240" s="291"/>
      <c r="D240" s="91" t="s">
        <v>606</v>
      </c>
      <c r="E240" s="206" t="s">
        <v>614</v>
      </c>
      <c r="F240" s="196">
        <v>0.32</v>
      </c>
      <c r="G240" s="196">
        <v>0.80900000000000005</v>
      </c>
      <c r="H240" s="162">
        <v>22490</v>
      </c>
      <c r="FG240" s="2"/>
      <c r="FH240" s="2"/>
      <c r="FI240" s="2"/>
      <c r="FJ240" s="2"/>
      <c r="FK240" s="2"/>
      <c r="FL240" s="2"/>
      <c r="FM240" s="2"/>
      <c r="FN240" s="2"/>
    </row>
    <row r="241" spans="1:170" x14ac:dyDescent="0.2">
      <c r="A241" s="90" t="s">
        <v>357</v>
      </c>
      <c r="B241" s="288"/>
      <c r="C241" s="291"/>
      <c r="D241" s="91" t="s">
        <v>368</v>
      </c>
      <c r="E241" s="206" t="s">
        <v>614</v>
      </c>
      <c r="F241" s="196">
        <v>0.38</v>
      </c>
      <c r="G241" s="196">
        <v>0.86</v>
      </c>
      <c r="H241" s="162">
        <v>26390</v>
      </c>
      <c r="FG241" s="2"/>
      <c r="FH241" s="2"/>
      <c r="FI241" s="2"/>
      <c r="FJ241" s="2"/>
      <c r="FK241" s="2"/>
      <c r="FL241" s="2"/>
      <c r="FM241" s="2"/>
      <c r="FN241" s="2"/>
    </row>
    <row r="242" spans="1:170" x14ac:dyDescent="0.2">
      <c r="A242" s="90" t="s">
        <v>359</v>
      </c>
      <c r="B242" s="288"/>
      <c r="C242" s="291"/>
      <c r="D242" s="91" t="s">
        <v>369</v>
      </c>
      <c r="E242" s="206" t="s">
        <v>614</v>
      </c>
      <c r="F242" s="196">
        <v>0.41</v>
      </c>
      <c r="G242" s="196">
        <v>1.02</v>
      </c>
      <c r="H242" s="162">
        <v>29690</v>
      </c>
      <c r="FG242" s="2"/>
      <c r="FH242" s="2"/>
      <c r="FI242" s="2"/>
      <c r="FJ242" s="2"/>
      <c r="FK242" s="2"/>
      <c r="FL242" s="2"/>
      <c r="FM242" s="2"/>
      <c r="FN242" s="2"/>
    </row>
    <row r="243" spans="1:170" x14ac:dyDescent="0.2">
      <c r="A243" s="90" t="s">
        <v>361</v>
      </c>
      <c r="B243" s="288"/>
      <c r="C243" s="291"/>
      <c r="D243" s="91" t="s">
        <v>370</v>
      </c>
      <c r="E243" s="206" t="s">
        <v>614</v>
      </c>
      <c r="F243" s="196">
        <v>0.19</v>
      </c>
      <c r="G243" s="196">
        <v>0.46899999999999997</v>
      </c>
      <c r="H243" s="162">
        <v>11590</v>
      </c>
      <c r="FG243" s="2"/>
      <c r="FH243" s="2"/>
      <c r="FI243" s="2"/>
      <c r="FJ243" s="2"/>
      <c r="FK243" s="2"/>
      <c r="FL243" s="2"/>
      <c r="FM243" s="2"/>
      <c r="FN243" s="2"/>
    </row>
    <row r="244" spans="1:170" x14ac:dyDescent="0.2">
      <c r="A244" s="90" t="s">
        <v>371</v>
      </c>
      <c r="B244" s="288"/>
      <c r="C244" s="291"/>
      <c r="D244" s="91" t="s">
        <v>372</v>
      </c>
      <c r="E244" s="206" t="s">
        <v>614</v>
      </c>
      <c r="F244" s="196">
        <v>0.28999999999999998</v>
      </c>
      <c r="G244" s="196">
        <v>0.71299999999999997</v>
      </c>
      <c r="H244" s="162">
        <v>20550</v>
      </c>
      <c r="FG244" s="2"/>
      <c r="FH244" s="2"/>
      <c r="FI244" s="2"/>
      <c r="FJ244" s="2"/>
      <c r="FK244" s="2"/>
      <c r="FL244" s="2"/>
      <c r="FM244" s="2"/>
      <c r="FN244" s="2"/>
    </row>
    <row r="245" spans="1:170" x14ac:dyDescent="0.2">
      <c r="A245" s="90" t="s">
        <v>373</v>
      </c>
      <c r="B245" s="288"/>
      <c r="C245" s="291"/>
      <c r="D245" s="91" t="s">
        <v>374</v>
      </c>
      <c r="E245" s="206" t="s">
        <v>614</v>
      </c>
      <c r="F245" s="196">
        <v>0.32</v>
      </c>
      <c r="G245" s="196">
        <v>0.79400000000000004</v>
      </c>
      <c r="H245" s="162">
        <v>23790</v>
      </c>
      <c r="FG245" s="2"/>
      <c r="FH245" s="2"/>
      <c r="FI245" s="2"/>
      <c r="FJ245" s="2"/>
      <c r="FK245" s="2"/>
      <c r="FL245" s="2"/>
      <c r="FM245" s="2"/>
      <c r="FN245" s="2"/>
    </row>
    <row r="246" spans="1:170" x14ac:dyDescent="0.2">
      <c r="A246" s="90" t="s">
        <v>375</v>
      </c>
      <c r="B246" s="288"/>
      <c r="C246" s="291"/>
      <c r="D246" s="91" t="s">
        <v>376</v>
      </c>
      <c r="E246" s="206" t="s">
        <v>614</v>
      </c>
      <c r="F246" s="196">
        <v>0.82</v>
      </c>
      <c r="G246" s="196">
        <v>2.04</v>
      </c>
      <c r="H246" s="162">
        <v>59790</v>
      </c>
      <c r="FG246" s="2"/>
      <c r="FH246" s="2"/>
      <c r="FI246" s="2"/>
      <c r="FJ246" s="2"/>
      <c r="FK246" s="2"/>
      <c r="FL246" s="2"/>
      <c r="FM246" s="2"/>
      <c r="FN246" s="2"/>
    </row>
    <row r="247" spans="1:170" x14ac:dyDescent="0.2">
      <c r="A247" s="90" t="s">
        <v>377</v>
      </c>
      <c r="B247" s="288"/>
      <c r="C247" s="291"/>
      <c r="D247" s="91" t="s">
        <v>378</v>
      </c>
      <c r="E247" s="206" t="s">
        <v>614</v>
      </c>
      <c r="F247" s="196">
        <v>0.85</v>
      </c>
      <c r="G247" s="196">
        <v>2.1349999999999998</v>
      </c>
      <c r="H247" s="162">
        <v>62690</v>
      </c>
      <c r="FG247" s="2"/>
      <c r="FH247" s="2"/>
      <c r="FI247" s="2"/>
      <c r="FJ247" s="2"/>
      <c r="FK247" s="2"/>
      <c r="FL247" s="2"/>
      <c r="FM247" s="2"/>
      <c r="FN247" s="2"/>
    </row>
    <row r="248" spans="1:170" x14ac:dyDescent="0.2">
      <c r="A248" s="90" t="s">
        <v>379</v>
      </c>
      <c r="B248" s="289"/>
      <c r="C248" s="292"/>
      <c r="D248" s="91" t="s">
        <v>380</v>
      </c>
      <c r="E248" s="206" t="s">
        <v>614</v>
      </c>
      <c r="F248" s="196">
        <v>0.87</v>
      </c>
      <c r="G248" s="196">
        <v>2.17</v>
      </c>
      <c r="H248" s="162">
        <v>62990</v>
      </c>
      <c r="FG248" s="2"/>
      <c r="FH248" s="2"/>
      <c r="FI248" s="2"/>
      <c r="FJ248" s="2"/>
      <c r="FK248" s="2"/>
      <c r="FL248" s="2"/>
      <c r="FM248" s="2"/>
      <c r="FN248" s="2"/>
    </row>
    <row r="249" spans="1:170" ht="15.75" x14ac:dyDescent="0.2">
      <c r="A249" s="388" t="s">
        <v>381</v>
      </c>
      <c r="B249" s="374"/>
      <c r="C249" s="374"/>
      <c r="D249" s="374"/>
      <c r="E249" s="374"/>
      <c r="F249" s="374"/>
      <c r="G249" s="374"/>
      <c r="H249" s="389"/>
      <c r="FG249" s="2"/>
      <c r="FH249" s="2"/>
      <c r="FI249" s="2"/>
      <c r="FJ249" s="2"/>
      <c r="FK249" s="2"/>
      <c r="FL249" s="2"/>
      <c r="FM249" s="2"/>
      <c r="FN249" s="2"/>
    </row>
    <row r="250" spans="1:170" ht="18" customHeight="1" x14ac:dyDescent="0.2">
      <c r="A250" s="28" t="s">
        <v>382</v>
      </c>
      <c r="B250" s="305" t="s">
        <v>163</v>
      </c>
      <c r="C250" s="268" t="s">
        <v>383</v>
      </c>
      <c r="D250" s="91"/>
      <c r="E250" s="206"/>
      <c r="F250" s="196"/>
      <c r="G250" s="391" t="s">
        <v>384</v>
      </c>
      <c r="H250" s="392"/>
      <c r="FG250" s="2"/>
      <c r="FH250" s="2"/>
      <c r="FI250" s="2"/>
      <c r="FJ250" s="2"/>
      <c r="FK250" s="2"/>
      <c r="FL250" s="2"/>
      <c r="FM250" s="2"/>
      <c r="FN250" s="2"/>
    </row>
    <row r="251" spans="1:170" x14ac:dyDescent="0.2">
      <c r="A251" s="28" t="s">
        <v>385</v>
      </c>
      <c r="B251" s="306"/>
      <c r="C251" s="297"/>
      <c r="D251" s="91"/>
      <c r="E251" s="206"/>
      <c r="F251" s="196"/>
      <c r="G251" s="391" t="s">
        <v>384</v>
      </c>
      <c r="H251" s="392"/>
      <c r="FG251" s="2"/>
      <c r="FH251" s="2"/>
      <c r="FI251" s="2"/>
      <c r="FJ251" s="2"/>
      <c r="FK251" s="2"/>
      <c r="FL251" s="2"/>
      <c r="FM251" s="2"/>
      <c r="FN251" s="2"/>
    </row>
    <row r="252" spans="1:170" x14ac:dyDescent="0.2">
      <c r="A252" s="28" t="s">
        <v>386</v>
      </c>
      <c r="B252" s="306"/>
      <c r="C252" s="297"/>
      <c r="D252" s="91"/>
      <c r="E252" s="206"/>
      <c r="F252" s="196"/>
      <c r="G252" s="391" t="s">
        <v>384</v>
      </c>
      <c r="H252" s="392"/>
      <c r="FG252" s="2"/>
      <c r="FH252" s="2"/>
      <c r="FI252" s="2"/>
      <c r="FJ252" s="2"/>
      <c r="FK252" s="2"/>
      <c r="FL252" s="2"/>
      <c r="FM252" s="2"/>
      <c r="FN252" s="2"/>
    </row>
    <row r="253" spans="1:170" x14ac:dyDescent="0.2">
      <c r="A253" s="163" t="s">
        <v>387</v>
      </c>
      <c r="B253" s="390"/>
      <c r="C253" s="269"/>
      <c r="D253" s="200"/>
      <c r="E253" s="201"/>
      <c r="F253" s="202"/>
      <c r="G253" s="391" t="s">
        <v>384</v>
      </c>
      <c r="H253" s="392"/>
      <c r="FG253" s="2"/>
      <c r="FH253" s="2"/>
      <c r="FI253" s="2"/>
      <c r="FJ253" s="2"/>
      <c r="FK253" s="2"/>
      <c r="FL253" s="2"/>
      <c r="FM253" s="2"/>
      <c r="FN253" s="2"/>
    </row>
    <row r="254" spans="1:170" ht="18" customHeight="1" x14ac:dyDescent="0.25">
      <c r="A254" s="93" t="s">
        <v>388</v>
      </c>
      <c r="B254" s="207"/>
      <c r="C254" s="208"/>
      <c r="D254" s="91"/>
      <c r="E254" s="209"/>
      <c r="F254" s="210"/>
      <c r="G254" s="210"/>
      <c r="H254" s="211"/>
      <c r="FG254" s="2"/>
      <c r="FH254" s="2"/>
      <c r="FI254" s="2"/>
      <c r="FJ254" s="2"/>
      <c r="FK254" s="2"/>
      <c r="FL254" s="2"/>
      <c r="FM254" s="2"/>
      <c r="FN254" s="2"/>
    </row>
    <row r="255" spans="1:170" ht="15" customHeight="1" x14ac:dyDescent="0.2">
      <c r="A255" s="90" t="s">
        <v>389</v>
      </c>
      <c r="B255" s="266" t="s">
        <v>163</v>
      </c>
      <c r="C255" s="236"/>
      <c r="D255" s="91" t="s">
        <v>390</v>
      </c>
      <c r="E255" s="206"/>
      <c r="F255" s="196"/>
      <c r="G255" s="391" t="s">
        <v>384</v>
      </c>
      <c r="H255" s="392"/>
      <c r="FG255" s="2"/>
      <c r="FH255" s="2"/>
      <c r="FI255" s="2"/>
      <c r="FJ255" s="2"/>
      <c r="FK255" s="2"/>
      <c r="FL255" s="2"/>
      <c r="FM255" s="2"/>
      <c r="FN255" s="2"/>
    </row>
    <row r="256" spans="1:170" x14ac:dyDescent="0.2">
      <c r="A256" s="90" t="s">
        <v>386</v>
      </c>
      <c r="B256" s="267"/>
      <c r="C256" s="236"/>
      <c r="D256" s="91" t="s">
        <v>391</v>
      </c>
      <c r="E256" s="206"/>
      <c r="F256" s="196"/>
      <c r="G256" s="391" t="s">
        <v>384</v>
      </c>
      <c r="H256" s="392"/>
      <c r="FG256" s="2"/>
      <c r="FH256" s="2"/>
      <c r="FI256" s="2"/>
      <c r="FJ256" s="2"/>
      <c r="FK256" s="2"/>
      <c r="FL256" s="2"/>
      <c r="FM256" s="2"/>
      <c r="FN256" s="2"/>
    </row>
    <row r="257" spans="1:170" ht="15.75" x14ac:dyDescent="0.2">
      <c r="A257" s="316" t="s">
        <v>392</v>
      </c>
      <c r="B257" s="317"/>
      <c r="C257" s="317"/>
      <c r="D257" s="317"/>
      <c r="E257" s="317"/>
      <c r="F257" s="317"/>
      <c r="G257" s="317"/>
      <c r="H257" s="318"/>
      <c r="FG257" s="2"/>
      <c r="FH257" s="2"/>
      <c r="FI257" s="2"/>
      <c r="FJ257" s="2"/>
      <c r="FK257" s="2"/>
      <c r="FL257" s="2"/>
      <c r="FM257" s="2"/>
      <c r="FN257" s="2"/>
    </row>
    <row r="258" spans="1:170" ht="15.75" customHeight="1" x14ac:dyDescent="0.2">
      <c r="A258" s="29" t="s">
        <v>393</v>
      </c>
      <c r="B258" s="393" t="s">
        <v>163</v>
      </c>
      <c r="C258" s="30"/>
      <c r="D258" s="31" t="s">
        <v>394</v>
      </c>
      <c r="E258" s="224" t="s">
        <v>613</v>
      </c>
      <c r="F258" s="32">
        <v>0.26300000000000001</v>
      </c>
      <c r="G258" s="32">
        <v>0.66</v>
      </c>
      <c r="H258" s="33">
        <v>12990</v>
      </c>
      <c r="FG258" s="2"/>
      <c r="FH258" s="2"/>
      <c r="FI258" s="2"/>
      <c r="FJ258" s="2"/>
      <c r="FK258" s="2"/>
      <c r="FL258" s="2"/>
      <c r="FM258" s="2"/>
      <c r="FN258" s="2"/>
    </row>
    <row r="259" spans="1:170" x14ac:dyDescent="0.2">
      <c r="A259" s="237" t="s">
        <v>395</v>
      </c>
      <c r="B259" s="394"/>
      <c r="C259" s="34" t="s">
        <v>1</v>
      </c>
      <c r="D259" s="117" t="s">
        <v>396</v>
      </c>
      <c r="E259" s="224" t="s">
        <v>613</v>
      </c>
      <c r="F259" s="118">
        <v>6.5000000000000002E-2</v>
      </c>
      <c r="G259" s="118">
        <v>0.16</v>
      </c>
      <c r="H259" s="33">
        <v>3250</v>
      </c>
      <c r="FG259" s="2"/>
      <c r="FH259" s="2"/>
      <c r="FI259" s="2"/>
      <c r="FJ259" s="2"/>
      <c r="FK259" s="2"/>
      <c r="FL259" s="2"/>
      <c r="FM259" s="2"/>
      <c r="FN259" s="2"/>
    </row>
    <row r="260" spans="1:170" x14ac:dyDescent="0.2">
      <c r="A260" s="237" t="s">
        <v>397</v>
      </c>
      <c r="B260" s="394"/>
      <c r="C260" s="34" t="s">
        <v>398</v>
      </c>
      <c r="D260" s="117" t="s">
        <v>399</v>
      </c>
      <c r="E260" s="224" t="s">
        <v>613</v>
      </c>
      <c r="F260" s="118">
        <v>0.42299999999999999</v>
      </c>
      <c r="G260" s="118">
        <v>1.06</v>
      </c>
      <c r="H260" s="33">
        <v>20450</v>
      </c>
      <c r="FG260" s="2"/>
      <c r="FH260" s="2"/>
      <c r="FI260" s="2"/>
      <c r="FJ260" s="2"/>
      <c r="FK260" s="2"/>
      <c r="FL260" s="2"/>
      <c r="FM260" s="2"/>
      <c r="FN260" s="2"/>
    </row>
    <row r="261" spans="1:170" x14ac:dyDescent="0.2">
      <c r="A261" s="237" t="s">
        <v>400</v>
      </c>
      <c r="B261" s="394"/>
      <c r="C261" s="35"/>
      <c r="D261" s="117" t="s">
        <v>401</v>
      </c>
      <c r="E261" s="224" t="s">
        <v>613</v>
      </c>
      <c r="F261" s="118">
        <v>0.104</v>
      </c>
      <c r="G261" s="118">
        <v>0.26</v>
      </c>
      <c r="H261" s="33">
        <v>5270</v>
      </c>
      <c r="FG261" s="2"/>
      <c r="FH261" s="2"/>
      <c r="FI261" s="2"/>
      <c r="FJ261" s="2"/>
      <c r="FK261" s="2"/>
      <c r="FL261" s="2"/>
      <c r="FM261" s="2"/>
      <c r="FN261" s="2"/>
    </row>
    <row r="262" spans="1:170" ht="15" customHeight="1" x14ac:dyDescent="0.2">
      <c r="A262" s="36" t="s">
        <v>402</v>
      </c>
      <c r="B262" s="394"/>
      <c r="C262" s="296" t="s">
        <v>403</v>
      </c>
      <c r="D262" s="37" t="s">
        <v>404</v>
      </c>
      <c r="E262" s="238" t="s">
        <v>614</v>
      </c>
      <c r="F262" s="24">
        <v>0.09</v>
      </c>
      <c r="G262" s="38">
        <v>0.22500000000000001</v>
      </c>
      <c r="H262" s="164">
        <v>5160</v>
      </c>
      <c r="FG262" s="2"/>
      <c r="FH262" s="2"/>
      <c r="FI262" s="2"/>
      <c r="FJ262" s="2"/>
      <c r="FK262" s="2"/>
      <c r="FL262" s="2"/>
      <c r="FM262" s="2"/>
      <c r="FN262" s="2"/>
    </row>
    <row r="263" spans="1:170" ht="18" customHeight="1" x14ac:dyDescent="0.2">
      <c r="A263" s="90" t="s">
        <v>405</v>
      </c>
      <c r="B263" s="394"/>
      <c r="C263" s="297"/>
      <c r="D263" s="91" t="s">
        <v>406</v>
      </c>
      <c r="E263" s="224" t="s">
        <v>613</v>
      </c>
      <c r="F263" s="196">
        <v>7.0000000000000007E-2</v>
      </c>
      <c r="G263" s="196">
        <v>0.17499999999999999</v>
      </c>
      <c r="H263" s="39">
        <v>3840</v>
      </c>
      <c r="FG263" s="2"/>
      <c r="FH263" s="2"/>
      <c r="FI263" s="2"/>
      <c r="FJ263" s="2"/>
      <c r="FK263" s="2"/>
      <c r="FL263" s="2"/>
      <c r="FM263" s="2"/>
      <c r="FN263" s="2"/>
    </row>
    <row r="264" spans="1:170" ht="18" customHeight="1" x14ac:dyDescent="0.2">
      <c r="A264" s="90" t="s">
        <v>407</v>
      </c>
      <c r="B264" s="394"/>
      <c r="C264" s="269"/>
      <c r="D264" s="91" t="s">
        <v>408</v>
      </c>
      <c r="E264" s="224" t="s">
        <v>613</v>
      </c>
      <c r="F264" s="196">
        <v>0.04</v>
      </c>
      <c r="G264" s="196">
        <v>0.1</v>
      </c>
      <c r="H264" s="138">
        <v>2290</v>
      </c>
      <c r="FG264" s="2"/>
      <c r="FH264" s="2"/>
      <c r="FI264" s="2"/>
      <c r="FJ264" s="2"/>
      <c r="FK264" s="2"/>
      <c r="FL264" s="2"/>
      <c r="FM264" s="2"/>
      <c r="FN264" s="2"/>
    </row>
    <row r="265" spans="1:170" ht="18" customHeight="1" x14ac:dyDescent="0.2">
      <c r="A265" s="90" t="s">
        <v>409</v>
      </c>
      <c r="B265" s="394"/>
      <c r="C265" s="319" t="s">
        <v>339</v>
      </c>
      <c r="D265" s="91" t="s">
        <v>410</v>
      </c>
      <c r="E265" s="224" t="s">
        <v>613</v>
      </c>
      <c r="F265" s="196">
        <v>0.23</v>
      </c>
      <c r="G265" s="196">
        <f>F265*2.5</f>
        <v>0.57500000000000007</v>
      </c>
      <c r="H265" s="138">
        <v>8990</v>
      </c>
      <c r="FG265" s="2"/>
      <c r="FH265" s="2"/>
      <c r="FI265" s="2"/>
      <c r="FJ265" s="2"/>
      <c r="FK265" s="2"/>
      <c r="FL265" s="2"/>
      <c r="FM265" s="2"/>
      <c r="FN265" s="2"/>
    </row>
    <row r="266" spans="1:170" x14ac:dyDescent="0.2">
      <c r="A266" s="90" t="s">
        <v>411</v>
      </c>
      <c r="B266" s="394"/>
      <c r="C266" s="320"/>
      <c r="D266" s="91" t="s">
        <v>412</v>
      </c>
      <c r="E266" s="224" t="s">
        <v>613</v>
      </c>
      <c r="F266" s="196">
        <v>0.35</v>
      </c>
      <c r="G266" s="196">
        <v>0.87</v>
      </c>
      <c r="H266" s="138">
        <v>17390</v>
      </c>
      <c r="FG266" s="2"/>
      <c r="FH266" s="2"/>
      <c r="FI266" s="2"/>
      <c r="FJ266" s="2"/>
      <c r="FK266" s="2"/>
      <c r="FL266" s="2"/>
      <c r="FM266" s="2"/>
      <c r="FN266" s="2"/>
    </row>
    <row r="267" spans="1:170" x14ac:dyDescent="0.2">
      <c r="A267" s="90" t="s">
        <v>413</v>
      </c>
      <c r="B267" s="394"/>
      <c r="C267" s="320"/>
      <c r="D267" s="91" t="s">
        <v>412</v>
      </c>
      <c r="E267" s="206" t="s">
        <v>614</v>
      </c>
      <c r="F267" s="196">
        <v>0.35</v>
      </c>
      <c r="G267" s="196">
        <f>F267*2.5</f>
        <v>0.875</v>
      </c>
      <c r="H267" s="138">
        <v>17390</v>
      </c>
      <c r="FG267" s="2"/>
      <c r="FH267" s="2"/>
      <c r="FI267" s="2"/>
      <c r="FJ267" s="2"/>
      <c r="FK267" s="2"/>
      <c r="FL267" s="2"/>
      <c r="FM267" s="2"/>
      <c r="FN267" s="2"/>
    </row>
    <row r="268" spans="1:170" ht="18" customHeight="1" x14ac:dyDescent="0.2">
      <c r="A268" s="90" t="s">
        <v>414</v>
      </c>
      <c r="B268" s="395"/>
      <c r="C268" s="321"/>
      <c r="D268" s="91" t="s">
        <v>415</v>
      </c>
      <c r="E268" s="206" t="s">
        <v>614</v>
      </c>
      <c r="F268" s="196">
        <v>0.44</v>
      </c>
      <c r="G268" s="196">
        <v>1.1000000000000001</v>
      </c>
      <c r="H268" s="138">
        <v>21990</v>
      </c>
      <c r="FG268" s="2"/>
      <c r="FH268" s="2"/>
      <c r="FI268" s="2"/>
      <c r="FJ268" s="2"/>
      <c r="FK268" s="2"/>
      <c r="FL268" s="2"/>
      <c r="FM268" s="2"/>
      <c r="FN268" s="2"/>
    </row>
    <row r="269" spans="1:170" ht="15.75" x14ac:dyDescent="0.2">
      <c r="A269" s="316" t="s">
        <v>416</v>
      </c>
      <c r="B269" s="317"/>
      <c r="C269" s="317"/>
      <c r="D269" s="317"/>
      <c r="E269" s="317"/>
      <c r="F269" s="317"/>
      <c r="G269" s="317"/>
      <c r="H269" s="318"/>
      <c r="FG269" s="2"/>
      <c r="FH269" s="2"/>
      <c r="FI269" s="2"/>
      <c r="FJ269" s="2"/>
      <c r="FK269" s="2"/>
      <c r="FL269" s="2"/>
      <c r="FM269" s="2"/>
      <c r="FN269" s="2"/>
    </row>
    <row r="270" spans="1:170" ht="18" customHeight="1" x14ac:dyDescent="0.2">
      <c r="A270" s="40" t="s">
        <v>417</v>
      </c>
      <c r="B270" s="80" t="s">
        <v>0</v>
      </c>
      <c r="C270" s="165" t="s">
        <v>1</v>
      </c>
      <c r="D270" s="239" t="s">
        <v>394</v>
      </c>
      <c r="E270" s="41" t="s">
        <v>613</v>
      </c>
      <c r="F270" s="41">
        <v>0.26300000000000001</v>
      </c>
      <c r="G270" s="41">
        <v>0.66</v>
      </c>
      <c r="H270" s="33">
        <v>14490</v>
      </c>
      <c r="FG270" s="2"/>
      <c r="FH270" s="2"/>
      <c r="FI270" s="2"/>
      <c r="FJ270" s="2"/>
      <c r="FK270" s="2"/>
      <c r="FL270" s="2"/>
      <c r="FM270" s="2"/>
      <c r="FN270" s="2"/>
    </row>
    <row r="271" spans="1:170" ht="22.5" x14ac:dyDescent="0.2">
      <c r="A271" s="42" t="s">
        <v>418</v>
      </c>
      <c r="B271" s="43" t="s">
        <v>419</v>
      </c>
      <c r="C271" s="44" t="s">
        <v>420</v>
      </c>
      <c r="D271" s="45" t="s">
        <v>401</v>
      </c>
      <c r="E271" s="46" t="s">
        <v>613</v>
      </c>
      <c r="F271" s="47">
        <v>0.104</v>
      </c>
      <c r="G271" s="47">
        <v>0.26</v>
      </c>
      <c r="H271" s="48">
        <v>5390</v>
      </c>
      <c r="FG271" s="2"/>
      <c r="FH271" s="2"/>
      <c r="FI271" s="2"/>
      <c r="FJ271" s="2"/>
      <c r="FK271" s="2"/>
      <c r="FL271" s="2"/>
      <c r="FM271" s="2"/>
      <c r="FN271" s="2"/>
    </row>
    <row r="272" spans="1:170" ht="15.75" x14ac:dyDescent="0.25">
      <c r="A272" s="197" t="s">
        <v>421</v>
      </c>
      <c r="B272" s="49"/>
      <c r="C272" s="50"/>
      <c r="D272" s="240"/>
      <c r="E272" s="201"/>
      <c r="F272" s="202"/>
      <c r="G272" s="202"/>
      <c r="H272" s="203"/>
      <c r="FG272" s="2"/>
      <c r="FH272" s="2"/>
      <c r="FI272" s="2"/>
      <c r="FJ272" s="2"/>
      <c r="FK272" s="2"/>
      <c r="FL272" s="2"/>
      <c r="FM272" s="2"/>
      <c r="FN272" s="2"/>
    </row>
    <row r="273" spans="1:170" x14ac:dyDescent="0.2">
      <c r="A273" s="51" t="s">
        <v>422</v>
      </c>
      <c r="B273" s="241" t="s">
        <v>423</v>
      </c>
      <c r="C273" s="242" t="s">
        <v>424</v>
      </c>
      <c r="D273" s="15" t="s">
        <v>425</v>
      </c>
      <c r="E273" s="224" t="s">
        <v>613</v>
      </c>
      <c r="F273" s="187">
        <v>0.65</v>
      </c>
      <c r="G273" s="187">
        <v>1.625</v>
      </c>
      <c r="H273" s="52">
        <v>37290</v>
      </c>
      <c r="FG273" s="2"/>
      <c r="FH273" s="2"/>
      <c r="FI273" s="2"/>
      <c r="FJ273" s="2"/>
      <c r="FK273" s="2"/>
      <c r="FL273" s="2"/>
      <c r="FM273" s="2"/>
      <c r="FN273" s="2"/>
    </row>
    <row r="274" spans="1:170" ht="16.350000000000001" customHeight="1" x14ac:dyDescent="0.2">
      <c r="A274" s="119" t="s">
        <v>426</v>
      </c>
      <c r="B274" s="166" t="s">
        <v>0</v>
      </c>
      <c r="C274" s="167" t="s">
        <v>1</v>
      </c>
      <c r="D274" s="53" t="s">
        <v>427</v>
      </c>
      <c r="E274" s="206" t="s">
        <v>613</v>
      </c>
      <c r="F274" s="54">
        <v>0.70599999999999996</v>
      </c>
      <c r="G274" s="54">
        <v>1.7649999999999999</v>
      </c>
      <c r="H274" s="138">
        <v>42290</v>
      </c>
      <c r="FG274" s="2"/>
      <c r="FH274" s="2"/>
      <c r="FI274" s="2"/>
      <c r="FJ274" s="2"/>
      <c r="FK274" s="2"/>
      <c r="FL274" s="2"/>
      <c r="FM274" s="2"/>
      <c r="FN274" s="2"/>
    </row>
    <row r="275" spans="1:170" ht="15.75" thickBot="1" x14ac:dyDescent="0.25">
      <c r="A275" s="168" t="s">
        <v>428</v>
      </c>
      <c r="B275" s="55" t="s">
        <v>419</v>
      </c>
      <c r="C275" s="56" t="s">
        <v>429</v>
      </c>
      <c r="D275" s="57" t="s">
        <v>430</v>
      </c>
      <c r="E275" s="206" t="s">
        <v>613</v>
      </c>
      <c r="F275" s="58">
        <v>0.37</v>
      </c>
      <c r="G275" s="58">
        <v>0.92500000000000004</v>
      </c>
      <c r="H275" s="169">
        <v>17990</v>
      </c>
      <c r="FG275" s="2"/>
      <c r="FH275" s="2"/>
      <c r="FI275" s="2"/>
      <c r="FJ275" s="2"/>
      <c r="FK275" s="2"/>
      <c r="FL275" s="2"/>
      <c r="FM275" s="2"/>
      <c r="FN275" s="2"/>
    </row>
    <row r="276" spans="1:170" ht="15.75" x14ac:dyDescent="0.2">
      <c r="A276" s="396" t="s">
        <v>431</v>
      </c>
      <c r="B276" s="366"/>
      <c r="C276" s="366"/>
      <c r="D276" s="366"/>
      <c r="E276" s="366"/>
      <c r="F276" s="366"/>
      <c r="G276" s="366"/>
      <c r="H276" s="397"/>
      <c r="FG276" s="2"/>
      <c r="FH276" s="2"/>
      <c r="FI276" s="2"/>
      <c r="FJ276" s="2"/>
      <c r="FK276" s="2"/>
      <c r="FL276" s="2"/>
      <c r="FM276" s="2"/>
      <c r="FN276" s="2"/>
    </row>
    <row r="277" spans="1:170" ht="15" customHeight="1" x14ac:dyDescent="0.2">
      <c r="A277" s="149" t="s">
        <v>432</v>
      </c>
      <c r="B277" s="266" t="s">
        <v>433</v>
      </c>
      <c r="C277" s="268"/>
      <c r="D277" s="91" t="s">
        <v>434</v>
      </c>
      <c r="E277" s="206" t="s">
        <v>614</v>
      </c>
      <c r="F277" s="196">
        <v>0.92</v>
      </c>
      <c r="G277" s="196">
        <f>F277*2.5</f>
        <v>2.3000000000000003</v>
      </c>
      <c r="H277" s="152">
        <v>25690</v>
      </c>
      <c r="FG277" s="2"/>
      <c r="FH277" s="2"/>
      <c r="FI277" s="2"/>
      <c r="FJ277" s="2"/>
      <c r="FK277" s="2"/>
      <c r="FL277" s="2"/>
      <c r="FM277" s="2"/>
      <c r="FN277" s="2"/>
    </row>
    <row r="278" spans="1:170" x14ac:dyDescent="0.2">
      <c r="A278" s="149" t="s">
        <v>435</v>
      </c>
      <c r="B278" s="294"/>
      <c r="C278" s="297"/>
      <c r="D278" s="91" t="s">
        <v>434</v>
      </c>
      <c r="E278" s="206" t="s">
        <v>614</v>
      </c>
      <c r="F278" s="196">
        <v>0.92</v>
      </c>
      <c r="G278" s="196">
        <f>F278*2.5</f>
        <v>2.3000000000000003</v>
      </c>
      <c r="H278" s="152">
        <v>28190</v>
      </c>
      <c r="FG278" s="2"/>
      <c r="FH278" s="2"/>
      <c r="FI278" s="2"/>
      <c r="FJ278" s="2"/>
      <c r="FK278" s="2"/>
      <c r="FL278" s="2"/>
      <c r="FM278" s="2"/>
      <c r="FN278" s="2"/>
    </row>
    <row r="279" spans="1:170" x14ac:dyDescent="0.2">
      <c r="A279" s="149" t="s">
        <v>436</v>
      </c>
      <c r="B279" s="294"/>
      <c r="C279" s="297"/>
      <c r="D279" s="91" t="s">
        <v>437</v>
      </c>
      <c r="E279" s="206" t="s">
        <v>176</v>
      </c>
      <c r="F279" s="196">
        <v>0.92</v>
      </c>
      <c r="G279" s="196">
        <v>2.11</v>
      </c>
      <c r="H279" s="152">
        <v>32590</v>
      </c>
      <c r="FG279" s="2"/>
      <c r="FH279" s="2"/>
      <c r="FI279" s="2"/>
      <c r="FJ279" s="2"/>
      <c r="FK279" s="2"/>
      <c r="FL279" s="2"/>
      <c r="FM279" s="2"/>
      <c r="FN279" s="2"/>
    </row>
    <row r="280" spans="1:170" x14ac:dyDescent="0.2">
      <c r="A280" s="149" t="s">
        <v>438</v>
      </c>
      <c r="B280" s="267"/>
      <c r="C280" s="269"/>
      <c r="D280" s="91" t="s">
        <v>439</v>
      </c>
      <c r="E280" s="206" t="s">
        <v>613</v>
      </c>
      <c r="F280" s="196">
        <v>0.81</v>
      </c>
      <c r="G280" s="196">
        <v>1.9</v>
      </c>
      <c r="H280" s="152">
        <v>26390</v>
      </c>
      <c r="FG280" s="2"/>
      <c r="FH280" s="2"/>
      <c r="FI280" s="2"/>
      <c r="FJ280" s="2"/>
      <c r="FK280" s="2"/>
      <c r="FL280" s="2"/>
      <c r="FM280" s="2"/>
      <c r="FN280" s="2"/>
    </row>
    <row r="281" spans="1:170" ht="15.75" x14ac:dyDescent="0.25">
      <c r="A281" s="150" t="s">
        <v>440</v>
      </c>
      <c r="B281" s="204"/>
      <c r="C281" s="205"/>
      <c r="D281" s="91"/>
      <c r="E281" s="206"/>
      <c r="F281" s="196"/>
      <c r="G281" s="196"/>
      <c r="H281" s="152"/>
      <c r="FG281" s="2"/>
      <c r="FH281" s="2"/>
      <c r="FI281" s="2"/>
      <c r="FJ281" s="2"/>
      <c r="FK281" s="2"/>
      <c r="FL281" s="2"/>
      <c r="FM281" s="2"/>
      <c r="FN281" s="2"/>
    </row>
    <row r="282" spans="1:170" ht="18" customHeight="1" x14ac:dyDescent="0.2">
      <c r="A282" s="149" t="s">
        <v>441</v>
      </c>
      <c r="B282" s="233" t="s">
        <v>419</v>
      </c>
      <c r="C282" s="234" t="s">
        <v>442</v>
      </c>
      <c r="D282" s="91" t="s">
        <v>443</v>
      </c>
      <c r="E282" s="206" t="s">
        <v>613</v>
      </c>
      <c r="F282" s="196">
        <v>1.9E-2</v>
      </c>
      <c r="G282" s="196">
        <v>5.2999999999999999E-2</v>
      </c>
      <c r="H282" s="152">
        <v>840</v>
      </c>
      <c r="FG282" s="2"/>
      <c r="FH282" s="2"/>
      <c r="FI282" s="2"/>
      <c r="FJ282" s="2"/>
      <c r="FK282" s="2"/>
      <c r="FL282" s="2"/>
      <c r="FM282" s="2"/>
      <c r="FN282" s="2"/>
    </row>
    <row r="283" spans="1:170" ht="15.75" x14ac:dyDescent="0.2">
      <c r="A283" s="398" t="s">
        <v>444</v>
      </c>
      <c r="B283" s="369"/>
      <c r="C283" s="369"/>
      <c r="D283" s="369"/>
      <c r="E283" s="369"/>
      <c r="F283" s="369"/>
      <c r="G283" s="399"/>
      <c r="H283" s="152">
        <v>46590</v>
      </c>
      <c r="FG283" s="2"/>
      <c r="FH283" s="2"/>
      <c r="FI283" s="2"/>
      <c r="FJ283" s="2"/>
      <c r="FK283" s="2"/>
      <c r="FL283" s="2"/>
      <c r="FM283" s="2"/>
      <c r="FN283" s="2"/>
    </row>
    <row r="284" spans="1:170" ht="15.75" x14ac:dyDescent="0.2">
      <c r="A284" s="400" t="s">
        <v>445</v>
      </c>
      <c r="B284" s="401"/>
      <c r="C284" s="401"/>
      <c r="D284" s="401"/>
      <c r="E284" s="401"/>
      <c r="F284" s="401"/>
      <c r="G284" s="401"/>
      <c r="H284" s="402"/>
      <c r="FG284" s="2"/>
      <c r="FH284" s="2"/>
      <c r="FI284" s="2"/>
      <c r="FJ284" s="2"/>
      <c r="FK284" s="2"/>
      <c r="FL284" s="2"/>
      <c r="FM284" s="2"/>
      <c r="FN284" s="2"/>
    </row>
    <row r="285" spans="1:170" ht="15" customHeight="1" x14ac:dyDescent="0.2">
      <c r="A285" s="170" t="s">
        <v>446</v>
      </c>
      <c r="B285" s="403" t="s">
        <v>163</v>
      </c>
      <c r="C285" s="406" t="s">
        <v>447</v>
      </c>
      <c r="D285" s="120" t="s">
        <v>448</v>
      </c>
      <c r="E285" s="206" t="s">
        <v>614</v>
      </c>
      <c r="F285" s="243">
        <v>0.43</v>
      </c>
      <c r="G285" s="243">
        <v>1.075</v>
      </c>
      <c r="H285" s="152">
        <v>21790</v>
      </c>
      <c r="FG285" s="2"/>
      <c r="FH285" s="2"/>
      <c r="FI285" s="2"/>
      <c r="FJ285" s="2"/>
      <c r="FK285" s="2"/>
      <c r="FL285" s="2"/>
      <c r="FM285" s="2"/>
      <c r="FN285" s="2"/>
    </row>
    <row r="286" spans="1:170" x14ac:dyDescent="0.2">
      <c r="A286" s="170" t="s">
        <v>449</v>
      </c>
      <c r="B286" s="404"/>
      <c r="C286" s="407"/>
      <c r="D286" s="120" t="s">
        <v>450</v>
      </c>
      <c r="E286" s="206" t="s">
        <v>614</v>
      </c>
      <c r="F286" s="243">
        <v>0.5</v>
      </c>
      <c r="G286" s="243">
        <v>1.2</v>
      </c>
      <c r="H286" s="152">
        <v>27290</v>
      </c>
      <c r="FG286" s="2"/>
      <c r="FH286" s="2"/>
      <c r="FI286" s="2"/>
      <c r="FJ286" s="2"/>
      <c r="FK286" s="2"/>
      <c r="FL286" s="2"/>
      <c r="FM286" s="2"/>
      <c r="FN286" s="2"/>
    </row>
    <row r="287" spans="1:170" x14ac:dyDescent="0.2">
      <c r="A287" s="170" t="s">
        <v>451</v>
      </c>
      <c r="B287" s="405"/>
      <c r="C287" s="408"/>
      <c r="D287" s="120" t="s">
        <v>452</v>
      </c>
      <c r="E287" s="206" t="s">
        <v>614</v>
      </c>
      <c r="F287" s="243">
        <v>0.54600000000000004</v>
      </c>
      <c r="G287" s="243">
        <f>F287*2.5</f>
        <v>1.3650000000000002</v>
      </c>
      <c r="H287" s="152">
        <v>29990</v>
      </c>
      <c r="FG287" s="2"/>
      <c r="FH287" s="2"/>
      <c r="FI287" s="2"/>
      <c r="FJ287" s="2"/>
      <c r="FK287" s="2"/>
      <c r="FL287" s="2"/>
      <c r="FM287" s="2"/>
      <c r="FN287" s="2"/>
    </row>
    <row r="288" spans="1:170" ht="15.75" x14ac:dyDescent="0.25">
      <c r="A288" s="409" t="s">
        <v>666</v>
      </c>
      <c r="B288" s="410"/>
      <c r="C288" s="410"/>
      <c r="D288" s="410"/>
      <c r="E288" s="410"/>
      <c r="F288" s="410"/>
      <c r="G288" s="410"/>
      <c r="H288" s="411"/>
      <c r="FG288" s="2"/>
      <c r="FH288" s="2"/>
      <c r="FI288" s="2"/>
      <c r="FJ288" s="2"/>
      <c r="FK288" s="2"/>
      <c r="FL288" s="2"/>
      <c r="FM288" s="2"/>
      <c r="FN288" s="2"/>
    </row>
    <row r="289" spans="1:170" ht="15" customHeight="1" x14ac:dyDescent="0.2">
      <c r="A289" s="171" t="s">
        <v>667</v>
      </c>
      <c r="B289" s="412"/>
      <c r="C289" s="415" t="s">
        <v>668</v>
      </c>
      <c r="D289" s="120" t="s">
        <v>669</v>
      </c>
      <c r="E289" s="206" t="s">
        <v>613</v>
      </c>
      <c r="F289" s="243">
        <v>3.5000000000000003E-2</v>
      </c>
      <c r="G289" s="243">
        <v>8.7999999999999995E-2</v>
      </c>
      <c r="H289" s="152">
        <v>13490</v>
      </c>
      <c r="FG289" s="2"/>
      <c r="FH289" s="2"/>
      <c r="FI289" s="2"/>
      <c r="FJ289" s="2"/>
      <c r="FK289" s="2"/>
      <c r="FL289" s="2"/>
      <c r="FM289" s="2"/>
      <c r="FN289" s="2"/>
    </row>
    <row r="290" spans="1:170" x14ac:dyDescent="0.2">
      <c r="A290" s="171" t="s">
        <v>670</v>
      </c>
      <c r="B290" s="413"/>
      <c r="C290" s="416"/>
      <c r="D290" s="120" t="s">
        <v>671</v>
      </c>
      <c r="E290" s="206" t="s">
        <v>613</v>
      </c>
      <c r="F290" s="243">
        <v>5.7000000000000002E-2</v>
      </c>
      <c r="G290" s="243">
        <v>0.14299999999999999</v>
      </c>
      <c r="H290" s="152">
        <v>18790</v>
      </c>
      <c r="FG290" s="2"/>
      <c r="FH290" s="2"/>
      <c r="FI290" s="2"/>
      <c r="FJ290" s="2"/>
      <c r="FK290" s="2"/>
      <c r="FL290" s="2"/>
      <c r="FM290" s="2"/>
      <c r="FN290" s="2"/>
    </row>
    <row r="291" spans="1:170" x14ac:dyDescent="0.2">
      <c r="A291" s="171" t="s">
        <v>672</v>
      </c>
      <c r="B291" s="413"/>
      <c r="C291" s="416"/>
      <c r="D291" s="120" t="s">
        <v>673</v>
      </c>
      <c r="E291" s="206" t="s">
        <v>613</v>
      </c>
      <c r="F291" s="243">
        <v>0.08</v>
      </c>
      <c r="G291" s="243">
        <v>0.2</v>
      </c>
      <c r="H291" s="152">
        <v>26290</v>
      </c>
      <c r="FG291" s="2"/>
      <c r="FH291" s="2"/>
      <c r="FI291" s="2"/>
      <c r="FJ291" s="2"/>
      <c r="FK291" s="2"/>
      <c r="FL291" s="2"/>
      <c r="FM291" s="2"/>
      <c r="FN291" s="2"/>
    </row>
    <row r="292" spans="1:170" x14ac:dyDescent="0.2">
      <c r="A292" s="171" t="s">
        <v>674</v>
      </c>
      <c r="B292" s="413"/>
      <c r="C292" s="416"/>
      <c r="D292" s="120" t="s">
        <v>675</v>
      </c>
      <c r="E292" s="206" t="s">
        <v>613</v>
      </c>
      <c r="F292" s="243">
        <v>9.5000000000000001E-2</v>
      </c>
      <c r="G292" s="243">
        <v>0.24</v>
      </c>
      <c r="H292" s="152">
        <v>31350</v>
      </c>
      <c r="FG292" s="2"/>
      <c r="FH292" s="2"/>
      <c r="FI292" s="2"/>
      <c r="FJ292" s="2"/>
      <c r="FK292" s="2"/>
      <c r="FL292" s="2"/>
      <c r="FM292" s="2"/>
      <c r="FN292" s="2"/>
    </row>
    <row r="293" spans="1:170" x14ac:dyDescent="0.2">
      <c r="A293" s="171" t="s">
        <v>676</v>
      </c>
      <c r="B293" s="413"/>
      <c r="C293" s="416"/>
      <c r="D293" s="120" t="s">
        <v>677</v>
      </c>
      <c r="E293" s="206" t="s">
        <v>613</v>
      </c>
      <c r="F293" s="243">
        <v>0.113</v>
      </c>
      <c r="G293" s="243">
        <v>0.28000000000000003</v>
      </c>
      <c r="H293" s="152">
        <v>37290</v>
      </c>
      <c r="FG293" s="2"/>
      <c r="FH293" s="2"/>
      <c r="FI293" s="2"/>
      <c r="FJ293" s="2"/>
      <c r="FK293" s="2"/>
      <c r="FL293" s="2"/>
      <c r="FM293" s="2"/>
      <c r="FN293" s="2"/>
    </row>
    <row r="294" spans="1:170" x14ac:dyDescent="0.2">
      <c r="A294" s="171" t="s">
        <v>678</v>
      </c>
      <c r="B294" s="413"/>
      <c r="C294" s="416"/>
      <c r="D294" s="120" t="s">
        <v>669</v>
      </c>
      <c r="E294" s="206" t="s">
        <v>613</v>
      </c>
      <c r="F294" s="243">
        <v>0.06</v>
      </c>
      <c r="G294" s="243">
        <v>0.15</v>
      </c>
      <c r="H294" s="152">
        <v>24750</v>
      </c>
      <c r="FG294" s="2"/>
      <c r="FH294" s="2"/>
      <c r="FI294" s="2"/>
      <c r="FJ294" s="2"/>
      <c r="FK294" s="2"/>
      <c r="FL294" s="2"/>
      <c r="FM294" s="2"/>
      <c r="FN294" s="2"/>
    </row>
    <row r="295" spans="1:170" x14ac:dyDescent="0.2">
      <c r="A295" s="171" t="s">
        <v>679</v>
      </c>
      <c r="B295" s="413"/>
      <c r="C295" s="416"/>
      <c r="D295" s="120" t="s">
        <v>671</v>
      </c>
      <c r="E295" s="206" t="s">
        <v>613</v>
      </c>
      <c r="F295" s="243">
        <v>0.12</v>
      </c>
      <c r="G295" s="243">
        <v>0.28999999999999998</v>
      </c>
      <c r="H295" s="152">
        <v>39490</v>
      </c>
      <c r="FG295" s="2"/>
      <c r="FH295" s="2"/>
      <c r="FI295" s="2"/>
      <c r="FJ295" s="2"/>
      <c r="FK295" s="2"/>
      <c r="FL295" s="2"/>
      <c r="FM295" s="2"/>
      <c r="FN295" s="2"/>
    </row>
    <row r="296" spans="1:170" x14ac:dyDescent="0.2">
      <c r="A296" s="171" t="s">
        <v>680</v>
      </c>
      <c r="B296" s="413"/>
      <c r="C296" s="416"/>
      <c r="D296" s="120" t="s">
        <v>673</v>
      </c>
      <c r="E296" s="206" t="s">
        <v>613</v>
      </c>
      <c r="F296" s="243">
        <v>0.1</v>
      </c>
      <c r="G296" s="243">
        <v>0.25</v>
      </c>
      <c r="H296" s="152">
        <v>32890</v>
      </c>
      <c r="FG296" s="2"/>
      <c r="FH296" s="2"/>
      <c r="FI296" s="2"/>
      <c r="FJ296" s="2"/>
      <c r="FK296" s="2"/>
      <c r="FL296" s="2"/>
      <c r="FM296" s="2"/>
      <c r="FN296" s="2"/>
    </row>
    <row r="297" spans="1:170" x14ac:dyDescent="0.2">
      <c r="A297" s="171" t="s">
        <v>681</v>
      </c>
      <c r="B297" s="413"/>
      <c r="C297" s="416"/>
      <c r="D297" s="120" t="s">
        <v>675</v>
      </c>
      <c r="E297" s="206" t="s">
        <v>613</v>
      </c>
      <c r="F297" s="243">
        <v>0.16</v>
      </c>
      <c r="G297" s="243">
        <v>0.4</v>
      </c>
      <c r="H297" s="152">
        <v>42790</v>
      </c>
      <c r="FG297" s="2"/>
      <c r="FH297" s="2"/>
      <c r="FI297" s="2"/>
      <c r="FJ297" s="2"/>
      <c r="FK297" s="2"/>
      <c r="FL297" s="2"/>
      <c r="FM297" s="2"/>
      <c r="FN297" s="2"/>
    </row>
    <row r="298" spans="1:170" x14ac:dyDescent="0.2">
      <c r="A298" s="171" t="s">
        <v>682</v>
      </c>
      <c r="B298" s="414"/>
      <c r="C298" s="417"/>
      <c r="D298" s="120" t="s">
        <v>677</v>
      </c>
      <c r="E298" s="206" t="s">
        <v>613</v>
      </c>
      <c r="F298" s="243">
        <v>0.19</v>
      </c>
      <c r="G298" s="243">
        <v>0.46</v>
      </c>
      <c r="H298" s="152">
        <v>48290</v>
      </c>
      <c r="FG298" s="2"/>
      <c r="FH298" s="2"/>
      <c r="FI298" s="2"/>
      <c r="FJ298" s="2"/>
      <c r="FK298" s="2"/>
      <c r="FL298" s="2"/>
      <c r="FM298" s="2"/>
      <c r="FN298" s="2"/>
    </row>
    <row r="299" spans="1:170" ht="15.75" x14ac:dyDescent="0.25">
      <c r="A299" s="150" t="s">
        <v>453</v>
      </c>
      <c r="B299" s="204"/>
      <c r="C299" s="205"/>
      <c r="D299" s="91" t="s">
        <v>454</v>
      </c>
      <c r="E299" s="206" t="s">
        <v>628</v>
      </c>
      <c r="F299" s="196">
        <v>2.7E-2</v>
      </c>
      <c r="G299" s="196">
        <v>6.7500000000000004E-2</v>
      </c>
      <c r="H299" s="152">
        <v>640</v>
      </c>
      <c r="FG299" s="2"/>
      <c r="FH299" s="2"/>
      <c r="FI299" s="2"/>
      <c r="FJ299" s="2"/>
      <c r="FK299" s="2"/>
      <c r="FL299" s="2"/>
      <c r="FM299" s="2"/>
      <c r="FN299" s="2"/>
    </row>
    <row r="300" spans="1:170" ht="18" customHeight="1" x14ac:dyDescent="0.2">
      <c r="A300" s="398" t="s">
        <v>455</v>
      </c>
      <c r="B300" s="369"/>
      <c r="C300" s="369"/>
      <c r="D300" s="369"/>
      <c r="E300" s="369"/>
      <c r="F300" s="369"/>
      <c r="G300" s="369"/>
      <c r="H300" s="418"/>
      <c r="FG300" s="2"/>
      <c r="FH300" s="2"/>
      <c r="FI300" s="2"/>
      <c r="FJ300" s="2"/>
      <c r="FK300" s="2"/>
      <c r="FL300" s="2"/>
      <c r="FM300" s="2"/>
      <c r="FN300" s="2"/>
    </row>
    <row r="301" spans="1:170" ht="15" customHeight="1" x14ac:dyDescent="0.2">
      <c r="A301" s="149" t="s">
        <v>478</v>
      </c>
      <c r="B301" s="287" t="s">
        <v>605</v>
      </c>
      <c r="C301" s="268"/>
      <c r="D301" s="91" t="s">
        <v>479</v>
      </c>
      <c r="E301" s="206" t="s">
        <v>628</v>
      </c>
      <c r="F301" s="196">
        <v>0.14599999999999999</v>
      </c>
      <c r="G301" s="196">
        <v>0.33579999999999993</v>
      </c>
      <c r="H301" s="152">
        <v>1970</v>
      </c>
      <c r="FG301" s="2"/>
      <c r="FH301" s="2"/>
      <c r="FI301" s="2"/>
      <c r="FJ301" s="2"/>
      <c r="FK301" s="2"/>
      <c r="FL301" s="2"/>
      <c r="FM301" s="2"/>
      <c r="FN301" s="2"/>
    </row>
    <row r="302" spans="1:170" x14ac:dyDescent="0.2">
      <c r="A302" s="149" t="s">
        <v>476</v>
      </c>
      <c r="B302" s="288"/>
      <c r="C302" s="297"/>
      <c r="D302" s="91" t="s">
        <v>477</v>
      </c>
      <c r="E302" s="206" t="s">
        <v>628</v>
      </c>
      <c r="F302" s="196">
        <v>0.19500000000000001</v>
      </c>
      <c r="G302" s="196">
        <v>0.44849999999999995</v>
      </c>
      <c r="H302" s="152">
        <v>2630</v>
      </c>
      <c r="FG302" s="2"/>
      <c r="FH302" s="2"/>
      <c r="FI302" s="2"/>
      <c r="FJ302" s="2"/>
      <c r="FK302" s="2"/>
      <c r="FL302" s="2"/>
      <c r="FM302" s="2"/>
      <c r="FN302" s="2"/>
    </row>
    <row r="303" spans="1:170" s="10" customFormat="1" x14ac:dyDescent="0.2">
      <c r="A303" s="149" t="s">
        <v>474</v>
      </c>
      <c r="B303" s="288"/>
      <c r="C303" s="297"/>
      <c r="D303" s="91" t="s">
        <v>475</v>
      </c>
      <c r="E303" s="206" t="s">
        <v>628</v>
      </c>
      <c r="F303" s="196">
        <v>0.24399999999999999</v>
      </c>
      <c r="G303" s="196">
        <v>0.56119999999999992</v>
      </c>
      <c r="H303" s="152">
        <v>3250</v>
      </c>
    </row>
    <row r="304" spans="1:170" s="10" customFormat="1" x14ac:dyDescent="0.2">
      <c r="A304" s="149" t="s">
        <v>472</v>
      </c>
      <c r="B304" s="288"/>
      <c r="C304" s="297"/>
      <c r="D304" s="91" t="s">
        <v>473</v>
      </c>
      <c r="E304" s="206" t="s">
        <v>628</v>
      </c>
      <c r="F304" s="196">
        <v>0.29299999999999998</v>
      </c>
      <c r="G304" s="196">
        <v>0.67389999999999994</v>
      </c>
      <c r="H304" s="152">
        <v>3830</v>
      </c>
    </row>
    <row r="305" spans="1:170" s="10" customFormat="1" x14ac:dyDescent="0.2">
      <c r="A305" s="149" t="s">
        <v>470</v>
      </c>
      <c r="B305" s="288"/>
      <c r="C305" s="297"/>
      <c r="D305" s="91" t="s">
        <v>471</v>
      </c>
      <c r="E305" s="206" t="s">
        <v>628</v>
      </c>
      <c r="F305" s="196">
        <v>0.20300000000000001</v>
      </c>
      <c r="G305" s="196">
        <v>0.46689999999999998</v>
      </c>
      <c r="H305" s="152">
        <v>2830</v>
      </c>
    </row>
    <row r="306" spans="1:170" s="10" customFormat="1" ht="18" customHeight="1" x14ac:dyDescent="0.2">
      <c r="A306" s="149" t="s">
        <v>468</v>
      </c>
      <c r="B306" s="288"/>
      <c r="C306" s="297"/>
      <c r="D306" s="91" t="s">
        <v>469</v>
      </c>
      <c r="E306" s="206" t="s">
        <v>628</v>
      </c>
      <c r="F306" s="196">
        <v>0.26500000000000001</v>
      </c>
      <c r="G306" s="196">
        <v>0.60949999999999993</v>
      </c>
      <c r="H306" s="152">
        <v>3490</v>
      </c>
    </row>
    <row r="307" spans="1:170" s="10" customFormat="1" x14ac:dyDescent="0.2">
      <c r="A307" s="149" t="s">
        <v>466</v>
      </c>
      <c r="B307" s="288"/>
      <c r="C307" s="297"/>
      <c r="D307" s="91" t="s">
        <v>467</v>
      </c>
      <c r="E307" s="206" t="s">
        <v>628</v>
      </c>
      <c r="F307" s="196">
        <v>0.33100000000000002</v>
      </c>
      <c r="G307" s="196">
        <v>0.76129999999999998</v>
      </c>
      <c r="H307" s="152">
        <v>4350</v>
      </c>
    </row>
    <row r="308" spans="1:170" s="1" customFormat="1" x14ac:dyDescent="0.2">
      <c r="A308" s="149" t="s">
        <v>464</v>
      </c>
      <c r="B308" s="288"/>
      <c r="C308" s="297"/>
      <c r="D308" s="91" t="s">
        <v>465</v>
      </c>
      <c r="E308" s="206" t="s">
        <v>628</v>
      </c>
      <c r="F308" s="196">
        <v>0.39800000000000002</v>
      </c>
      <c r="G308" s="196">
        <v>0.91539999999999999</v>
      </c>
      <c r="H308" s="152">
        <v>5130</v>
      </c>
    </row>
    <row r="309" spans="1:170" x14ac:dyDescent="0.2">
      <c r="A309" s="149" t="s">
        <v>462</v>
      </c>
      <c r="B309" s="288"/>
      <c r="C309" s="297"/>
      <c r="D309" s="91" t="s">
        <v>463</v>
      </c>
      <c r="E309" s="206" t="s">
        <v>628</v>
      </c>
      <c r="F309" s="196">
        <v>0.40600000000000003</v>
      </c>
      <c r="G309" s="196">
        <v>0.93379999999999996</v>
      </c>
      <c r="H309" s="152">
        <v>5160</v>
      </c>
      <c r="FG309" s="2"/>
      <c r="FH309" s="2"/>
      <c r="FI309" s="2"/>
      <c r="FJ309" s="2"/>
      <c r="FK309" s="2"/>
      <c r="FL309" s="2"/>
      <c r="FM309" s="2"/>
      <c r="FN309" s="2"/>
    </row>
    <row r="310" spans="1:170" x14ac:dyDescent="0.2">
      <c r="A310" s="149" t="s">
        <v>460</v>
      </c>
      <c r="B310" s="288"/>
      <c r="C310" s="297"/>
      <c r="D310" s="91" t="s">
        <v>461</v>
      </c>
      <c r="E310" s="206" t="s">
        <v>628</v>
      </c>
      <c r="F310" s="196">
        <v>0.54300000000000004</v>
      </c>
      <c r="G310" s="196">
        <v>1.2488999999999999</v>
      </c>
      <c r="H310" s="152">
        <v>6990</v>
      </c>
      <c r="FG310" s="2"/>
      <c r="FH310" s="2"/>
      <c r="FI310" s="2"/>
      <c r="FJ310" s="2"/>
      <c r="FK310" s="2"/>
      <c r="FL310" s="2"/>
      <c r="FM310" s="2"/>
      <c r="FN310" s="2"/>
    </row>
    <row r="311" spans="1:170" x14ac:dyDescent="0.2">
      <c r="A311" s="149" t="s">
        <v>458</v>
      </c>
      <c r="B311" s="288"/>
      <c r="C311" s="297"/>
      <c r="D311" s="91" t="s">
        <v>459</v>
      </c>
      <c r="E311" s="206" t="s">
        <v>628</v>
      </c>
      <c r="F311" s="196">
        <v>0.67900000000000005</v>
      </c>
      <c r="G311" s="196">
        <v>1.5617000000000001</v>
      </c>
      <c r="H311" s="152">
        <v>8790</v>
      </c>
      <c r="FG311" s="2"/>
      <c r="FH311" s="2"/>
      <c r="FI311" s="2"/>
      <c r="FJ311" s="2"/>
      <c r="FK311" s="2"/>
      <c r="FL311" s="2"/>
      <c r="FM311" s="2"/>
      <c r="FN311" s="2"/>
    </row>
    <row r="312" spans="1:170" x14ac:dyDescent="0.2">
      <c r="A312" s="149" t="s">
        <v>456</v>
      </c>
      <c r="B312" s="289"/>
      <c r="C312" s="269"/>
      <c r="D312" s="91" t="s">
        <v>457</v>
      </c>
      <c r="E312" s="206" t="s">
        <v>628</v>
      </c>
      <c r="F312" s="196">
        <v>0.81499999999999995</v>
      </c>
      <c r="G312" s="196">
        <v>1.8744999999999998</v>
      </c>
      <c r="H312" s="152">
        <v>10390</v>
      </c>
      <c r="FG312" s="2"/>
      <c r="FH312" s="2"/>
      <c r="FI312" s="2"/>
      <c r="FJ312" s="2"/>
      <c r="FK312" s="2"/>
      <c r="FL312" s="2"/>
      <c r="FM312" s="2"/>
      <c r="FN312" s="2"/>
    </row>
    <row r="313" spans="1:170" ht="15.75" x14ac:dyDescent="0.2">
      <c r="A313" s="373" t="s">
        <v>480</v>
      </c>
      <c r="B313" s="374"/>
      <c r="C313" s="374"/>
      <c r="D313" s="374"/>
      <c r="E313" s="374"/>
      <c r="F313" s="374"/>
      <c r="G313" s="374"/>
      <c r="H313" s="375"/>
      <c r="FG313" s="2"/>
      <c r="FH313" s="2"/>
      <c r="FI313" s="2"/>
      <c r="FJ313" s="2"/>
      <c r="FK313" s="2"/>
      <c r="FL313" s="2"/>
      <c r="FM313" s="2"/>
      <c r="FN313" s="2"/>
    </row>
    <row r="314" spans="1:170" ht="15" customHeight="1" x14ac:dyDescent="0.2">
      <c r="A314" s="244" t="s">
        <v>481</v>
      </c>
      <c r="B314" s="419" t="s">
        <v>482</v>
      </c>
      <c r="C314" s="422"/>
      <c r="D314" s="245" t="s">
        <v>483</v>
      </c>
      <c r="E314" s="246" t="s">
        <v>629</v>
      </c>
      <c r="F314" s="247">
        <v>0.23</v>
      </c>
      <c r="G314" s="247">
        <f t="shared" ref="G314:G328" si="6">F314*2.4</f>
        <v>0.55200000000000005</v>
      </c>
      <c r="H314" s="152">
        <v>5890</v>
      </c>
      <c r="FG314" s="2"/>
      <c r="FH314" s="2"/>
      <c r="FI314" s="2"/>
      <c r="FJ314" s="2"/>
      <c r="FK314" s="2"/>
      <c r="FL314" s="2"/>
      <c r="FM314" s="2"/>
      <c r="FN314" s="2"/>
    </row>
    <row r="315" spans="1:170" ht="15" customHeight="1" x14ac:dyDescent="0.2">
      <c r="A315" s="75" t="s">
        <v>520</v>
      </c>
      <c r="B315" s="420"/>
      <c r="C315" s="423"/>
      <c r="D315" s="37" t="s">
        <v>483</v>
      </c>
      <c r="E315" s="23" t="s">
        <v>613</v>
      </c>
      <c r="F315" s="24">
        <v>0.23</v>
      </c>
      <c r="G315" s="24">
        <f>F315*2.4</f>
        <v>0.55200000000000005</v>
      </c>
      <c r="H315" s="152">
        <v>5890</v>
      </c>
      <c r="FG315" s="2"/>
      <c r="FH315" s="2"/>
      <c r="FI315" s="2"/>
      <c r="FJ315" s="2"/>
      <c r="FK315" s="2"/>
      <c r="FL315" s="2"/>
      <c r="FM315" s="2"/>
      <c r="FN315" s="2"/>
    </row>
    <row r="316" spans="1:170" ht="15" customHeight="1" x14ac:dyDescent="0.2">
      <c r="A316" s="172" t="s">
        <v>484</v>
      </c>
      <c r="B316" s="420"/>
      <c r="C316" s="423"/>
      <c r="D316" s="218" t="s">
        <v>485</v>
      </c>
      <c r="E316" s="246" t="s">
        <v>629</v>
      </c>
      <c r="F316" s="196">
        <v>0.46</v>
      </c>
      <c r="G316" s="196">
        <f t="shared" ref="G316" si="7">F316*2.4</f>
        <v>1.1040000000000001</v>
      </c>
      <c r="H316" s="152">
        <v>11390</v>
      </c>
      <c r="FG316" s="2"/>
      <c r="FH316" s="2"/>
      <c r="FI316" s="2"/>
      <c r="FJ316" s="2"/>
      <c r="FK316" s="2"/>
      <c r="FL316" s="2"/>
      <c r="FM316" s="2"/>
      <c r="FN316" s="2"/>
    </row>
    <row r="317" spans="1:170" x14ac:dyDescent="0.2">
      <c r="A317" s="149" t="s">
        <v>521</v>
      </c>
      <c r="B317" s="420"/>
      <c r="C317" s="423"/>
      <c r="D317" s="91" t="s">
        <v>485</v>
      </c>
      <c r="E317" s="23" t="s">
        <v>613</v>
      </c>
      <c r="F317" s="196">
        <v>0.46</v>
      </c>
      <c r="G317" s="196">
        <f>F317*2.4</f>
        <v>1.1040000000000001</v>
      </c>
      <c r="H317" s="152">
        <v>10990</v>
      </c>
      <c r="FG317" s="2"/>
      <c r="FH317" s="2"/>
      <c r="FI317" s="2"/>
      <c r="FJ317" s="2"/>
      <c r="FK317" s="2"/>
      <c r="FL317" s="2"/>
      <c r="FM317" s="2"/>
      <c r="FN317" s="2"/>
    </row>
    <row r="318" spans="1:170" x14ac:dyDescent="0.2">
      <c r="A318" s="172" t="s">
        <v>486</v>
      </c>
      <c r="B318" s="420"/>
      <c r="C318" s="423"/>
      <c r="D318" s="218" t="s">
        <v>487</v>
      </c>
      <c r="E318" s="206" t="s">
        <v>629</v>
      </c>
      <c r="F318" s="196">
        <v>0.2</v>
      </c>
      <c r="G318" s="196">
        <f t="shared" si="6"/>
        <v>0.48</v>
      </c>
      <c r="H318" s="152">
        <v>4240</v>
      </c>
      <c r="FG318" s="2"/>
      <c r="FH318" s="2"/>
      <c r="FI318" s="2"/>
      <c r="FJ318" s="2"/>
      <c r="FK318" s="2"/>
      <c r="FL318" s="2"/>
      <c r="FM318" s="2"/>
      <c r="FN318" s="2"/>
    </row>
    <row r="319" spans="1:170" x14ac:dyDescent="0.2">
      <c r="A319" s="172" t="s">
        <v>488</v>
      </c>
      <c r="B319" s="420"/>
      <c r="C319" s="423"/>
      <c r="D319" s="218" t="s">
        <v>489</v>
      </c>
      <c r="E319" s="206" t="s">
        <v>629</v>
      </c>
      <c r="F319" s="196">
        <v>0.3</v>
      </c>
      <c r="G319" s="196">
        <f t="shared" si="6"/>
        <v>0.72</v>
      </c>
      <c r="H319" s="152">
        <v>6490</v>
      </c>
      <c r="FG319" s="2"/>
      <c r="FH319" s="2"/>
      <c r="FI319" s="2"/>
      <c r="FJ319" s="2"/>
      <c r="FK319" s="2"/>
      <c r="FL319" s="2"/>
      <c r="FM319" s="2"/>
      <c r="FN319" s="2"/>
    </row>
    <row r="320" spans="1:170" x14ac:dyDescent="0.2">
      <c r="A320" s="172" t="s">
        <v>490</v>
      </c>
      <c r="B320" s="420"/>
      <c r="C320" s="423"/>
      <c r="D320" s="218" t="s">
        <v>491</v>
      </c>
      <c r="E320" s="206" t="s">
        <v>629</v>
      </c>
      <c r="F320" s="196">
        <v>0.6</v>
      </c>
      <c r="G320" s="196">
        <f t="shared" si="6"/>
        <v>1.44</v>
      </c>
      <c r="H320" s="152">
        <v>13990</v>
      </c>
      <c r="FG320" s="2"/>
      <c r="FH320" s="2"/>
      <c r="FI320" s="2"/>
      <c r="FJ320" s="2"/>
      <c r="FK320" s="2"/>
      <c r="FL320" s="2"/>
      <c r="FM320" s="2"/>
      <c r="FN320" s="2"/>
    </row>
    <row r="321" spans="1:170" ht="18" customHeight="1" x14ac:dyDescent="0.2">
      <c r="A321" s="172" t="s">
        <v>492</v>
      </c>
      <c r="B321" s="420"/>
      <c r="C321" s="423"/>
      <c r="D321" s="218" t="s">
        <v>493</v>
      </c>
      <c r="E321" s="206" t="s">
        <v>629</v>
      </c>
      <c r="F321" s="196">
        <v>0.23</v>
      </c>
      <c r="G321" s="196">
        <f t="shared" si="6"/>
        <v>0.55200000000000005</v>
      </c>
      <c r="H321" s="152">
        <v>5270</v>
      </c>
      <c r="FG321" s="2"/>
      <c r="FH321" s="2"/>
      <c r="FI321" s="2"/>
      <c r="FJ321" s="2"/>
      <c r="FK321" s="2"/>
      <c r="FL321" s="2"/>
      <c r="FM321" s="2"/>
      <c r="FN321" s="2"/>
    </row>
    <row r="322" spans="1:170" x14ac:dyDescent="0.2">
      <c r="A322" s="172" t="s">
        <v>494</v>
      </c>
      <c r="B322" s="420"/>
      <c r="C322" s="423"/>
      <c r="D322" s="218" t="s">
        <v>495</v>
      </c>
      <c r="E322" s="206" t="s">
        <v>629</v>
      </c>
      <c r="F322" s="196">
        <v>0.35</v>
      </c>
      <c r="G322" s="196">
        <f t="shared" si="6"/>
        <v>0.84</v>
      </c>
      <c r="H322" s="152">
        <v>7990</v>
      </c>
      <c r="FG322" s="2"/>
      <c r="FH322" s="2"/>
      <c r="FI322" s="2"/>
      <c r="FJ322" s="2"/>
      <c r="FK322" s="2"/>
      <c r="FL322" s="2"/>
      <c r="FM322" s="2"/>
      <c r="FN322" s="2"/>
    </row>
    <row r="323" spans="1:170" x14ac:dyDescent="0.2">
      <c r="A323" s="172" t="s">
        <v>496</v>
      </c>
      <c r="B323" s="420"/>
      <c r="C323" s="423"/>
      <c r="D323" s="218" t="s">
        <v>497</v>
      </c>
      <c r="E323" s="206" t="s">
        <v>629</v>
      </c>
      <c r="F323" s="196">
        <v>0.7</v>
      </c>
      <c r="G323" s="196">
        <f t="shared" si="6"/>
        <v>1.68</v>
      </c>
      <c r="H323" s="152">
        <v>17590</v>
      </c>
      <c r="FG323" s="2"/>
      <c r="FH323" s="2"/>
      <c r="FI323" s="2"/>
      <c r="FJ323" s="2"/>
      <c r="FK323" s="2"/>
      <c r="FL323" s="2"/>
      <c r="FM323" s="2"/>
      <c r="FN323" s="2"/>
    </row>
    <row r="324" spans="1:170" x14ac:dyDescent="0.2">
      <c r="A324" s="172" t="s">
        <v>502</v>
      </c>
      <c r="B324" s="420"/>
      <c r="C324" s="423"/>
      <c r="D324" s="218" t="s">
        <v>503</v>
      </c>
      <c r="E324" s="206" t="s">
        <v>629</v>
      </c>
      <c r="F324" s="196">
        <v>0.27</v>
      </c>
      <c r="G324" s="196">
        <f t="shared" si="6"/>
        <v>0.64800000000000002</v>
      </c>
      <c r="H324" s="152">
        <v>6190</v>
      </c>
      <c r="FG324" s="2"/>
      <c r="FH324" s="2"/>
      <c r="FI324" s="2"/>
      <c r="FJ324" s="2"/>
      <c r="FK324" s="2"/>
      <c r="FL324" s="2"/>
      <c r="FM324" s="2"/>
      <c r="FN324" s="2"/>
    </row>
    <row r="325" spans="1:170" x14ac:dyDescent="0.2">
      <c r="A325" s="172" t="s">
        <v>500</v>
      </c>
      <c r="B325" s="420"/>
      <c r="C325" s="423"/>
      <c r="D325" s="218" t="s">
        <v>501</v>
      </c>
      <c r="E325" s="206" t="s">
        <v>629</v>
      </c>
      <c r="F325" s="196">
        <v>0.4</v>
      </c>
      <c r="G325" s="196">
        <f t="shared" si="6"/>
        <v>0.96</v>
      </c>
      <c r="H325" s="152">
        <v>9690</v>
      </c>
      <c r="FG325" s="2"/>
      <c r="FH325" s="2"/>
      <c r="FI325" s="2"/>
      <c r="FJ325" s="2"/>
      <c r="FK325" s="2"/>
      <c r="FL325" s="2"/>
      <c r="FM325" s="2"/>
      <c r="FN325" s="2"/>
    </row>
    <row r="326" spans="1:170" x14ac:dyDescent="0.2">
      <c r="A326" s="173" t="s">
        <v>518</v>
      </c>
      <c r="B326" s="420"/>
      <c r="C326" s="423"/>
      <c r="D326" s="174" t="s">
        <v>519</v>
      </c>
      <c r="E326" s="175" t="s">
        <v>613</v>
      </c>
      <c r="F326" s="176">
        <v>0.4</v>
      </c>
      <c r="G326" s="176">
        <f t="shared" si="6"/>
        <v>0.96</v>
      </c>
      <c r="H326" s="152">
        <v>9890</v>
      </c>
      <c r="FG326" s="2"/>
      <c r="FH326" s="2"/>
      <c r="FI326" s="2"/>
      <c r="FJ326" s="2"/>
      <c r="FK326" s="2"/>
      <c r="FL326" s="2"/>
      <c r="FM326" s="2"/>
      <c r="FN326" s="2"/>
    </row>
    <row r="327" spans="1:170" x14ac:dyDescent="0.2">
      <c r="A327" s="172" t="s">
        <v>498</v>
      </c>
      <c r="B327" s="420"/>
      <c r="C327" s="423"/>
      <c r="D327" s="218" t="s">
        <v>499</v>
      </c>
      <c r="E327" s="206" t="s">
        <v>629</v>
      </c>
      <c r="F327" s="196">
        <v>0.8</v>
      </c>
      <c r="G327" s="196">
        <f t="shared" si="6"/>
        <v>1.92</v>
      </c>
      <c r="H327" s="152">
        <v>20590</v>
      </c>
      <c r="FG327" s="2"/>
      <c r="FH327" s="2"/>
      <c r="FI327" s="2"/>
      <c r="FJ327" s="2"/>
      <c r="FK327" s="2"/>
      <c r="FL327" s="2"/>
      <c r="FM327" s="2"/>
      <c r="FN327" s="2"/>
    </row>
    <row r="328" spans="1:170" x14ac:dyDescent="0.2">
      <c r="A328" s="172" t="s">
        <v>517</v>
      </c>
      <c r="B328" s="420"/>
      <c r="C328" s="423"/>
      <c r="D328" s="218" t="s">
        <v>499</v>
      </c>
      <c r="E328" s="206" t="s">
        <v>613</v>
      </c>
      <c r="F328" s="196">
        <v>0.8</v>
      </c>
      <c r="G328" s="196">
        <f t="shared" si="6"/>
        <v>1.92</v>
      </c>
      <c r="H328" s="152">
        <v>20890</v>
      </c>
      <c r="FG328" s="2"/>
      <c r="FH328" s="2"/>
      <c r="FI328" s="2"/>
      <c r="FJ328" s="2"/>
      <c r="FK328" s="2"/>
      <c r="FL328" s="2"/>
      <c r="FM328" s="2"/>
      <c r="FN328" s="2"/>
    </row>
    <row r="329" spans="1:170" x14ac:dyDescent="0.2">
      <c r="A329" s="172" t="s">
        <v>504</v>
      </c>
      <c r="B329" s="420"/>
      <c r="C329" s="423"/>
      <c r="D329" s="218" t="s">
        <v>505</v>
      </c>
      <c r="E329" s="206" t="s">
        <v>629</v>
      </c>
      <c r="F329" s="196">
        <v>0.43</v>
      </c>
      <c r="G329" s="196">
        <f>F329*2.4</f>
        <v>1.032</v>
      </c>
      <c r="H329" s="152">
        <v>12390</v>
      </c>
      <c r="FG329" s="2"/>
      <c r="FH329" s="2"/>
      <c r="FI329" s="2"/>
      <c r="FJ329" s="2"/>
      <c r="FK329" s="2"/>
      <c r="FL329" s="2"/>
      <c r="FM329" s="2"/>
      <c r="FN329" s="2"/>
    </row>
    <row r="330" spans="1:170" x14ac:dyDescent="0.2">
      <c r="A330" s="172" t="s">
        <v>515</v>
      </c>
      <c r="B330" s="420"/>
      <c r="C330" s="423"/>
      <c r="D330" s="218" t="s">
        <v>516</v>
      </c>
      <c r="E330" s="206" t="s">
        <v>630</v>
      </c>
      <c r="F330" s="196">
        <v>0.43</v>
      </c>
      <c r="G330" s="196">
        <f t="shared" ref="G330:G335" si="8">F330*2.4</f>
        <v>1.032</v>
      </c>
      <c r="H330" s="152">
        <v>12490</v>
      </c>
      <c r="FG330" s="2"/>
      <c r="FH330" s="2"/>
      <c r="FI330" s="2"/>
      <c r="FJ330" s="2"/>
      <c r="FK330" s="2"/>
      <c r="FL330" s="2"/>
      <c r="FM330" s="2"/>
      <c r="FN330" s="2"/>
    </row>
    <row r="331" spans="1:170" x14ac:dyDescent="0.2">
      <c r="A331" s="172" t="s">
        <v>506</v>
      </c>
      <c r="B331" s="420"/>
      <c r="C331" s="423"/>
      <c r="D331" s="218" t="s">
        <v>507</v>
      </c>
      <c r="E331" s="206" t="s">
        <v>629</v>
      </c>
      <c r="F331" s="196">
        <v>0.86</v>
      </c>
      <c r="G331" s="196">
        <f t="shared" si="8"/>
        <v>2.0640000000000001</v>
      </c>
      <c r="H331" s="152">
        <v>23390</v>
      </c>
      <c r="FG331" s="2"/>
      <c r="FH331" s="2"/>
      <c r="FI331" s="2"/>
      <c r="FJ331" s="2"/>
      <c r="FK331" s="2"/>
      <c r="FL331" s="2"/>
      <c r="FM331" s="2"/>
      <c r="FN331" s="2"/>
    </row>
    <row r="332" spans="1:170" x14ac:dyDescent="0.2">
      <c r="A332" s="172" t="s">
        <v>508</v>
      </c>
      <c r="B332" s="420"/>
      <c r="C332" s="423"/>
      <c r="D332" s="218" t="s">
        <v>509</v>
      </c>
      <c r="E332" s="206" t="s">
        <v>629</v>
      </c>
      <c r="F332" s="196">
        <v>0.98</v>
      </c>
      <c r="G332" s="196">
        <f t="shared" si="8"/>
        <v>2.3519999999999999</v>
      </c>
      <c r="H332" s="152">
        <v>24590</v>
      </c>
      <c r="FG332" s="2"/>
      <c r="FH332" s="2"/>
      <c r="FI332" s="2"/>
      <c r="FJ332" s="2"/>
      <c r="FK332" s="2"/>
      <c r="FL332" s="2"/>
      <c r="FM332" s="2"/>
      <c r="FN332" s="2"/>
    </row>
    <row r="333" spans="1:170" x14ac:dyDescent="0.2">
      <c r="A333" s="172" t="s">
        <v>510</v>
      </c>
      <c r="B333" s="420"/>
      <c r="C333" s="423"/>
      <c r="D333" s="218" t="s">
        <v>511</v>
      </c>
      <c r="E333" s="206" t="s">
        <v>629</v>
      </c>
      <c r="F333" s="196">
        <v>0.65</v>
      </c>
      <c r="G333" s="196">
        <f t="shared" si="8"/>
        <v>1.56</v>
      </c>
      <c r="H333" s="152">
        <v>14790</v>
      </c>
      <c r="FG333" s="2"/>
      <c r="FH333" s="2"/>
      <c r="FI333" s="2"/>
      <c r="FJ333" s="2"/>
      <c r="FK333" s="2"/>
      <c r="FL333" s="2"/>
      <c r="FM333" s="2"/>
      <c r="FN333" s="2"/>
    </row>
    <row r="334" spans="1:170" x14ac:dyDescent="0.2">
      <c r="A334" s="172" t="s">
        <v>512</v>
      </c>
      <c r="B334" s="420"/>
      <c r="C334" s="423"/>
      <c r="D334" s="218" t="s">
        <v>513</v>
      </c>
      <c r="E334" s="206" t="s">
        <v>629</v>
      </c>
      <c r="F334" s="196">
        <v>0.91</v>
      </c>
      <c r="G334" s="196">
        <f t="shared" si="8"/>
        <v>2.1840000000000002</v>
      </c>
      <c r="H334" s="152">
        <v>27490</v>
      </c>
      <c r="FG334" s="2"/>
      <c r="FH334" s="2"/>
      <c r="FI334" s="2"/>
      <c r="FJ334" s="2"/>
      <c r="FK334" s="2"/>
      <c r="FL334" s="2"/>
      <c r="FM334" s="2"/>
      <c r="FN334" s="2"/>
    </row>
    <row r="335" spans="1:170" x14ac:dyDescent="0.2">
      <c r="A335" s="172" t="s">
        <v>514</v>
      </c>
      <c r="B335" s="421"/>
      <c r="C335" s="424"/>
      <c r="D335" s="218" t="s">
        <v>513</v>
      </c>
      <c r="E335" s="206" t="s">
        <v>613</v>
      </c>
      <c r="F335" s="196">
        <v>0.91</v>
      </c>
      <c r="G335" s="196">
        <f t="shared" si="8"/>
        <v>2.1840000000000002</v>
      </c>
      <c r="H335" s="152">
        <v>31390</v>
      </c>
      <c r="FG335" s="2"/>
      <c r="FH335" s="2"/>
      <c r="FI335" s="2"/>
      <c r="FJ335" s="2"/>
      <c r="FK335" s="2"/>
      <c r="FL335" s="2"/>
      <c r="FM335" s="2"/>
      <c r="FN335" s="2"/>
    </row>
    <row r="336" spans="1:170" s="1" customFormat="1" ht="15.75" x14ac:dyDescent="0.2">
      <c r="A336" s="398" t="s">
        <v>522</v>
      </c>
      <c r="B336" s="369"/>
      <c r="C336" s="369"/>
      <c r="D336" s="369"/>
      <c r="E336" s="369"/>
      <c r="F336" s="369"/>
      <c r="G336" s="369"/>
      <c r="H336" s="418"/>
    </row>
    <row r="337" spans="1:170" s="1" customFormat="1" ht="15" customHeight="1" x14ac:dyDescent="0.2">
      <c r="A337" s="149" t="s">
        <v>523</v>
      </c>
      <c r="B337" s="266" t="s">
        <v>163</v>
      </c>
      <c r="C337" s="268" t="s">
        <v>524</v>
      </c>
      <c r="D337" s="91" t="s">
        <v>525</v>
      </c>
      <c r="E337" s="206" t="s">
        <v>613</v>
      </c>
      <c r="F337" s="196">
        <v>3.5000000000000003E-2</v>
      </c>
      <c r="G337" s="196">
        <v>8.7499999999999994E-2</v>
      </c>
      <c r="H337" s="152">
        <v>2720</v>
      </c>
    </row>
    <row r="338" spans="1:170" s="1" customFormat="1" x14ac:dyDescent="0.2">
      <c r="A338" s="149" t="s">
        <v>526</v>
      </c>
      <c r="B338" s="267"/>
      <c r="C338" s="269"/>
      <c r="D338" s="91" t="s">
        <v>527</v>
      </c>
      <c r="E338" s="206" t="s">
        <v>613</v>
      </c>
      <c r="F338" s="196">
        <v>6.8000000000000005E-2</v>
      </c>
      <c r="G338" s="196">
        <v>0.16</v>
      </c>
      <c r="H338" s="152">
        <v>4350</v>
      </c>
    </row>
    <row r="339" spans="1:170" s="1" customFormat="1" ht="15.75" x14ac:dyDescent="0.25">
      <c r="A339" s="356" t="s">
        <v>528</v>
      </c>
      <c r="B339" s="357"/>
      <c r="C339" s="357"/>
      <c r="D339" s="357"/>
      <c r="E339" s="357"/>
      <c r="F339" s="357"/>
      <c r="G339" s="357"/>
      <c r="H339" s="358"/>
    </row>
    <row r="340" spans="1:170" s="1" customFormat="1" x14ac:dyDescent="0.2">
      <c r="A340" s="90" t="s">
        <v>529</v>
      </c>
      <c r="B340" s="248"/>
      <c r="C340" s="234" t="s">
        <v>530</v>
      </c>
      <c r="D340" s="91" t="s">
        <v>531</v>
      </c>
      <c r="E340" s="206" t="s">
        <v>613</v>
      </c>
      <c r="F340" s="196">
        <v>0.84</v>
      </c>
      <c r="G340" s="196">
        <v>2.1</v>
      </c>
      <c r="H340" s="138">
        <v>29690</v>
      </c>
    </row>
    <row r="341" spans="1:170" s="1" customFormat="1" x14ac:dyDescent="0.2">
      <c r="A341" s="90" t="s">
        <v>532</v>
      </c>
      <c r="B341" s="248"/>
      <c r="C341" s="236"/>
      <c r="D341" s="91" t="s">
        <v>533</v>
      </c>
      <c r="E341" s="206" t="s">
        <v>613</v>
      </c>
      <c r="F341" s="196">
        <v>0.35</v>
      </c>
      <c r="G341" s="196">
        <v>0.9</v>
      </c>
      <c r="H341" s="138">
        <v>8690</v>
      </c>
    </row>
    <row r="342" spans="1:170" s="1" customFormat="1" ht="18" customHeight="1" x14ac:dyDescent="0.2">
      <c r="A342" s="249" t="s">
        <v>534</v>
      </c>
      <c r="B342" s="250"/>
      <c r="C342" s="251"/>
      <c r="D342" s="200" t="s">
        <v>535</v>
      </c>
      <c r="E342" s="206" t="s">
        <v>613</v>
      </c>
      <c r="F342" s="202">
        <v>0.63</v>
      </c>
      <c r="G342" s="202">
        <v>1.512</v>
      </c>
      <c r="H342" s="203">
        <v>17990</v>
      </c>
    </row>
    <row r="343" spans="1:170" s="1" customFormat="1" ht="24.6" customHeight="1" x14ac:dyDescent="0.2">
      <c r="A343" s="252" t="s">
        <v>536</v>
      </c>
      <c r="B343" s="250"/>
      <c r="C343" s="251"/>
      <c r="D343" s="200" t="s">
        <v>537</v>
      </c>
      <c r="E343" s="206" t="s">
        <v>613</v>
      </c>
      <c r="F343" s="202">
        <v>0.13600000000000001</v>
      </c>
      <c r="G343" s="202">
        <v>0.32600000000000001</v>
      </c>
      <c r="H343" s="203">
        <v>4790</v>
      </c>
    </row>
    <row r="344" spans="1:170" ht="15.75" x14ac:dyDescent="0.25">
      <c r="A344" s="197" t="s">
        <v>538</v>
      </c>
      <c r="B344" s="253" t="s">
        <v>419</v>
      </c>
      <c r="C344" s="254" t="s">
        <v>180</v>
      </c>
      <c r="D344" s="200" t="s">
        <v>539</v>
      </c>
      <c r="E344" s="201" t="s">
        <v>613</v>
      </c>
      <c r="F344" s="202">
        <v>0.12</v>
      </c>
      <c r="G344" s="202">
        <v>0.3</v>
      </c>
      <c r="H344" s="203">
        <v>4190</v>
      </c>
      <c r="FG344" s="2"/>
      <c r="FH344" s="2"/>
      <c r="FI344" s="2"/>
      <c r="FJ344" s="2"/>
      <c r="FK344" s="2"/>
      <c r="FL344" s="2"/>
      <c r="FM344" s="2"/>
      <c r="FN344" s="2"/>
    </row>
    <row r="345" spans="1:170" ht="15.75" x14ac:dyDescent="0.2">
      <c r="A345" s="359" t="s">
        <v>540</v>
      </c>
      <c r="B345" s="360"/>
      <c r="C345" s="360"/>
      <c r="D345" s="360"/>
      <c r="E345" s="360"/>
      <c r="F345" s="360"/>
      <c r="G345" s="360"/>
      <c r="H345" s="361"/>
      <c r="FG345" s="2"/>
      <c r="FH345" s="2"/>
      <c r="FI345" s="2"/>
      <c r="FJ345" s="2"/>
      <c r="FK345" s="2"/>
      <c r="FL345" s="2"/>
      <c r="FM345" s="2"/>
      <c r="FN345" s="2"/>
    </row>
    <row r="346" spans="1:170" ht="15.75" x14ac:dyDescent="0.2">
      <c r="A346" s="121" t="s">
        <v>541</v>
      </c>
      <c r="B346" s="255"/>
      <c r="C346" s="256"/>
      <c r="D346" s="117" t="s">
        <v>542</v>
      </c>
      <c r="E346" s="206" t="s">
        <v>613</v>
      </c>
      <c r="F346" s="118">
        <v>3.5999999999999999E-3</v>
      </c>
      <c r="G346" s="122">
        <v>9.2999999999999992E-3</v>
      </c>
      <c r="H346" s="177">
        <v>390</v>
      </c>
      <c r="FG346" s="2"/>
      <c r="FH346" s="2"/>
      <c r="FI346" s="2"/>
      <c r="FJ346" s="2"/>
      <c r="FK346" s="2"/>
      <c r="FL346" s="2"/>
      <c r="FM346" s="2"/>
      <c r="FN346" s="2"/>
    </row>
    <row r="347" spans="1:170" ht="15.75" x14ac:dyDescent="0.2">
      <c r="A347" s="121" t="s">
        <v>543</v>
      </c>
      <c r="B347" s="59"/>
      <c r="C347" s="60"/>
      <c r="D347" s="117" t="s">
        <v>544</v>
      </c>
      <c r="E347" s="206" t="s">
        <v>613</v>
      </c>
      <c r="F347" s="118">
        <v>5.4000000000000003E-3</v>
      </c>
      <c r="G347" s="118">
        <v>1.4E-2</v>
      </c>
      <c r="H347" s="177">
        <v>495</v>
      </c>
      <c r="FG347" s="2"/>
      <c r="FH347" s="2"/>
      <c r="FI347" s="2"/>
      <c r="FJ347" s="2"/>
      <c r="FK347" s="2"/>
      <c r="FL347" s="2"/>
      <c r="FM347" s="2"/>
      <c r="FN347" s="2"/>
    </row>
    <row r="348" spans="1:170" x14ac:dyDescent="0.2">
      <c r="A348" s="121" t="s">
        <v>545</v>
      </c>
      <c r="B348" s="61" t="s">
        <v>0</v>
      </c>
      <c r="C348" s="60" t="s">
        <v>1</v>
      </c>
      <c r="D348" s="117" t="s">
        <v>546</v>
      </c>
      <c r="E348" s="206" t="s">
        <v>613</v>
      </c>
      <c r="F348" s="118">
        <v>1.44E-2</v>
      </c>
      <c r="G348" s="122">
        <v>3.7499999999999999E-2</v>
      </c>
      <c r="H348" s="177">
        <v>1195</v>
      </c>
      <c r="FG348" s="2"/>
      <c r="FH348" s="2"/>
      <c r="FI348" s="2"/>
      <c r="FJ348" s="2"/>
      <c r="FK348" s="2"/>
      <c r="FL348" s="2"/>
      <c r="FM348" s="2"/>
      <c r="FN348" s="2"/>
    </row>
    <row r="349" spans="1:170" ht="18.75" customHeight="1" x14ac:dyDescent="0.2">
      <c r="A349" s="121" t="s">
        <v>547</v>
      </c>
      <c r="B349" s="61" t="s">
        <v>419</v>
      </c>
      <c r="C349" s="60" t="s">
        <v>548</v>
      </c>
      <c r="D349" s="117" t="s">
        <v>542</v>
      </c>
      <c r="E349" s="206" t="s">
        <v>613</v>
      </c>
      <c r="F349" s="118">
        <v>3.5999999999999999E-3</v>
      </c>
      <c r="G349" s="122">
        <v>9.2999999999999992E-3</v>
      </c>
      <c r="H349" s="177">
        <v>515</v>
      </c>
      <c r="FG349" s="2"/>
      <c r="FH349" s="2"/>
      <c r="FI349" s="2"/>
      <c r="FJ349" s="2"/>
      <c r="FK349" s="2"/>
      <c r="FL349" s="2"/>
      <c r="FM349" s="2"/>
      <c r="FN349" s="2"/>
    </row>
    <row r="350" spans="1:170" ht="17.25" customHeight="1" x14ac:dyDescent="0.2">
      <c r="A350" s="121" t="s">
        <v>549</v>
      </c>
      <c r="B350" s="59"/>
      <c r="C350" s="60"/>
      <c r="D350" s="117" t="s">
        <v>544</v>
      </c>
      <c r="E350" s="201" t="s">
        <v>613</v>
      </c>
      <c r="F350" s="118">
        <v>5.4000000000000003E-3</v>
      </c>
      <c r="G350" s="118">
        <v>1.4E-2</v>
      </c>
      <c r="H350" s="177">
        <v>710</v>
      </c>
      <c r="FG350" s="2"/>
      <c r="FH350" s="2"/>
      <c r="FI350" s="2"/>
      <c r="FJ350" s="2"/>
      <c r="FK350" s="2"/>
      <c r="FL350" s="2"/>
      <c r="FM350" s="2"/>
      <c r="FN350" s="2"/>
    </row>
    <row r="351" spans="1:170" ht="15.75" x14ac:dyDescent="0.2">
      <c r="A351" s="178" t="s">
        <v>550</v>
      </c>
      <c r="B351" s="62"/>
      <c r="C351" s="35"/>
      <c r="D351" s="179" t="s">
        <v>546</v>
      </c>
      <c r="E351" s="206" t="s">
        <v>613</v>
      </c>
      <c r="F351" s="180">
        <v>1.44E-2</v>
      </c>
      <c r="G351" s="181">
        <v>3.7499999999999999E-2</v>
      </c>
      <c r="H351" s="182">
        <v>2080</v>
      </c>
      <c r="FG351" s="2"/>
      <c r="FH351" s="2"/>
      <c r="FI351" s="2"/>
      <c r="FJ351" s="2"/>
      <c r="FK351" s="2"/>
      <c r="FL351" s="2"/>
      <c r="FM351" s="2"/>
      <c r="FN351" s="2"/>
    </row>
    <row r="352" spans="1:170" ht="22.5" customHeight="1" x14ac:dyDescent="0.2">
      <c r="A352" s="36" t="s">
        <v>551</v>
      </c>
      <c r="B352" s="293" t="s">
        <v>163</v>
      </c>
      <c r="C352" s="296" t="s">
        <v>552</v>
      </c>
      <c r="D352" s="63" t="s">
        <v>553</v>
      </c>
      <c r="E352" s="206" t="s">
        <v>613</v>
      </c>
      <c r="F352" s="24">
        <v>2.8000000000000001E-2</v>
      </c>
      <c r="G352" s="24">
        <f>F352*2.6</f>
        <v>7.2800000000000004E-2</v>
      </c>
      <c r="H352" s="39">
        <v>3355</v>
      </c>
      <c r="FG352" s="2"/>
      <c r="FH352" s="2"/>
      <c r="FI352" s="2"/>
      <c r="FJ352" s="2"/>
      <c r="FK352" s="2"/>
      <c r="FL352" s="2"/>
      <c r="FM352" s="2"/>
      <c r="FN352" s="2"/>
    </row>
    <row r="353" spans="1:170" ht="16.899999999999999" customHeight="1" x14ac:dyDescent="0.2">
      <c r="A353" s="90" t="s">
        <v>554</v>
      </c>
      <c r="B353" s="294"/>
      <c r="C353" s="297"/>
      <c r="D353" s="123" t="s">
        <v>555</v>
      </c>
      <c r="E353" s="206" t="s">
        <v>613</v>
      </c>
      <c r="F353" s="196">
        <v>3.7999999999999999E-2</v>
      </c>
      <c r="G353" s="196">
        <f>F353*2.6</f>
        <v>9.8799999999999999E-2</v>
      </c>
      <c r="H353" s="138">
        <v>4590</v>
      </c>
      <c r="FG353" s="2"/>
      <c r="FH353" s="2"/>
      <c r="FI353" s="2"/>
      <c r="FJ353" s="2"/>
      <c r="FK353" s="2"/>
      <c r="FL353" s="2"/>
      <c r="FM353" s="2"/>
      <c r="FN353" s="2"/>
    </row>
    <row r="354" spans="1:170" ht="22.5" x14ac:dyDescent="0.2">
      <c r="A354" s="90" t="s">
        <v>556</v>
      </c>
      <c r="B354" s="294"/>
      <c r="C354" s="297"/>
      <c r="D354" s="123" t="s">
        <v>557</v>
      </c>
      <c r="E354" s="206" t="s">
        <v>613</v>
      </c>
      <c r="F354" s="196">
        <v>3.7999999999999999E-2</v>
      </c>
      <c r="G354" s="196">
        <f>F354*2.6</f>
        <v>9.8799999999999999E-2</v>
      </c>
      <c r="H354" s="138">
        <v>5270</v>
      </c>
      <c r="FG354" s="2"/>
      <c r="FH354" s="2"/>
      <c r="FI354" s="2"/>
      <c r="FJ354" s="2"/>
      <c r="FK354" s="2"/>
      <c r="FL354" s="2"/>
      <c r="FM354" s="2"/>
      <c r="FN354" s="2"/>
    </row>
    <row r="355" spans="1:170" ht="22.5" x14ac:dyDescent="0.2">
      <c r="A355" s="90" t="s">
        <v>558</v>
      </c>
      <c r="B355" s="267"/>
      <c r="C355" s="269"/>
      <c r="D355" s="123" t="s">
        <v>559</v>
      </c>
      <c r="E355" s="201" t="s">
        <v>613</v>
      </c>
      <c r="F355" s="196">
        <v>6.2E-2</v>
      </c>
      <c r="G355" s="196">
        <f>F355*2.6</f>
        <v>0.16120000000000001</v>
      </c>
      <c r="H355" s="138">
        <v>7250</v>
      </c>
      <c r="FG355" s="2"/>
      <c r="FH355" s="2"/>
      <c r="FI355" s="2"/>
      <c r="FJ355" s="2"/>
      <c r="FK355" s="2"/>
      <c r="FL355" s="2"/>
      <c r="FM355" s="2"/>
      <c r="FN355" s="2"/>
    </row>
    <row r="356" spans="1:170" ht="15.75" customHeight="1" x14ac:dyDescent="0.2">
      <c r="A356" s="270" t="s">
        <v>560</v>
      </c>
      <c r="B356" s="271"/>
      <c r="C356" s="271"/>
      <c r="D356" s="271"/>
      <c r="E356" s="271"/>
      <c r="F356" s="271"/>
      <c r="G356" s="271"/>
      <c r="H356" s="272"/>
      <c r="FG356" s="2"/>
      <c r="FH356" s="2"/>
      <c r="FI356" s="2"/>
      <c r="FJ356" s="2"/>
      <c r="FK356" s="2"/>
      <c r="FL356" s="2"/>
      <c r="FM356" s="2"/>
      <c r="FN356" s="2"/>
    </row>
    <row r="357" spans="1:170" ht="22.5" customHeight="1" x14ac:dyDescent="0.2">
      <c r="A357" s="124" t="s">
        <v>561</v>
      </c>
      <c r="B357" s="431" t="s">
        <v>562</v>
      </c>
      <c r="C357" s="431" t="s">
        <v>563</v>
      </c>
      <c r="D357" s="64" t="s">
        <v>564</v>
      </c>
      <c r="E357" s="65" t="s">
        <v>176</v>
      </c>
      <c r="F357" s="65">
        <v>0.1</v>
      </c>
      <c r="G357" s="65">
        <v>0.25</v>
      </c>
      <c r="H357" s="257">
        <v>8090</v>
      </c>
      <c r="FG357" s="2"/>
      <c r="FH357" s="2"/>
      <c r="FI357" s="2"/>
      <c r="FJ357" s="2"/>
      <c r="FK357" s="2"/>
      <c r="FL357" s="2"/>
      <c r="FM357" s="2"/>
      <c r="FN357" s="2"/>
    </row>
    <row r="358" spans="1:170" ht="18" customHeight="1" x14ac:dyDescent="0.2">
      <c r="A358" s="124" t="s">
        <v>565</v>
      </c>
      <c r="B358" s="432"/>
      <c r="C358" s="432"/>
      <c r="D358" s="64" t="s">
        <v>564</v>
      </c>
      <c r="E358" s="65" t="s">
        <v>176</v>
      </c>
      <c r="F358" s="65">
        <v>0.1</v>
      </c>
      <c r="G358" s="65">
        <v>0.25</v>
      </c>
      <c r="H358" s="257">
        <v>8760</v>
      </c>
      <c r="FG358" s="2"/>
      <c r="FH358" s="2"/>
      <c r="FI358" s="2"/>
      <c r="FJ358" s="2"/>
      <c r="FK358" s="2"/>
      <c r="FL358" s="2"/>
      <c r="FM358" s="2"/>
      <c r="FN358" s="2"/>
    </row>
    <row r="359" spans="1:170" x14ac:dyDescent="0.2">
      <c r="A359" s="183" t="s">
        <v>566</v>
      </c>
      <c r="B359" s="433"/>
      <c r="C359" s="433"/>
      <c r="D359" s="64" t="s">
        <v>567</v>
      </c>
      <c r="E359" s="65" t="s">
        <v>176</v>
      </c>
      <c r="F359" s="65">
        <v>0.13</v>
      </c>
      <c r="G359" s="65">
        <v>0.32500000000000001</v>
      </c>
      <c r="H359" s="184">
        <v>10990</v>
      </c>
      <c r="FG359" s="2"/>
      <c r="FH359" s="2"/>
      <c r="FI359" s="2"/>
      <c r="FJ359" s="2"/>
      <c r="FK359" s="2"/>
      <c r="FL359" s="2"/>
      <c r="FM359" s="2"/>
      <c r="FN359" s="2"/>
    </row>
    <row r="360" spans="1:170" ht="15.75" customHeight="1" x14ac:dyDescent="0.2">
      <c r="A360" s="434" t="s">
        <v>683</v>
      </c>
      <c r="B360" s="383"/>
      <c r="C360" s="383"/>
      <c r="D360" s="383"/>
      <c r="E360" s="383"/>
      <c r="F360" s="383"/>
      <c r="G360" s="383"/>
      <c r="H360" s="435"/>
      <c r="FG360" s="2"/>
      <c r="FH360" s="2"/>
      <c r="FI360" s="2"/>
      <c r="FJ360" s="2"/>
      <c r="FK360" s="2"/>
      <c r="FL360" s="2"/>
      <c r="FM360" s="2"/>
      <c r="FN360" s="2"/>
    </row>
    <row r="361" spans="1:170" ht="15" customHeight="1" x14ac:dyDescent="0.2">
      <c r="A361" s="124" t="str">
        <f>'[2]Прайс  18.12.23'!A10</f>
        <v>ФТ 34-250</v>
      </c>
      <c r="B361" s="436" t="str">
        <f>'[2]Прайс  18.12.23'!$C$13</f>
        <v>Серия 3.407.1-157</v>
      </c>
      <c r="C361" s="437"/>
      <c r="D361" s="258" t="str">
        <f>'[2]Прайс  18.12.23'!D10</f>
        <v>3500*620</v>
      </c>
      <c r="E361" s="125" t="s">
        <v>614</v>
      </c>
      <c r="F361" s="65">
        <f>'[2]Прайс  18.12.23'!F10</f>
        <v>1</v>
      </c>
      <c r="G361" s="66">
        <f>'[2]Прайс  18.12.23'!G10</f>
        <v>2.5</v>
      </c>
      <c r="H361" s="257">
        <v>64290</v>
      </c>
      <c r="FG361" s="2"/>
      <c r="FH361" s="2"/>
      <c r="FI361" s="2"/>
      <c r="FJ361" s="2"/>
      <c r="FK361" s="2"/>
      <c r="FL361" s="2"/>
      <c r="FM361" s="2"/>
      <c r="FN361" s="2"/>
    </row>
    <row r="362" spans="1:170" ht="15" customHeight="1" x14ac:dyDescent="0.2">
      <c r="A362" s="124" t="str">
        <f>'[2]Прайс  18.12.23'!A11</f>
        <v>ФТ 34-102</v>
      </c>
      <c r="B362" s="438"/>
      <c r="C362" s="439"/>
      <c r="D362" s="258" t="str">
        <f>'[2]Прайс  18.12.23'!D11</f>
        <v>3500*620</v>
      </c>
      <c r="E362" s="125" t="s">
        <v>614</v>
      </c>
      <c r="F362" s="65">
        <f>'[2]Прайс  18.12.23'!F11</f>
        <v>1</v>
      </c>
      <c r="G362" s="66">
        <f>'[2]Прайс  18.12.23'!G11</f>
        <v>2.5</v>
      </c>
      <c r="H362" s="257">
        <v>53890</v>
      </c>
      <c r="FG362" s="2"/>
      <c r="FH362" s="2"/>
      <c r="FI362" s="2"/>
      <c r="FJ362" s="2"/>
      <c r="FK362" s="2"/>
      <c r="FL362" s="2"/>
      <c r="FM362" s="2"/>
      <c r="FN362" s="2"/>
    </row>
    <row r="363" spans="1:170" ht="15" customHeight="1" x14ac:dyDescent="0.2">
      <c r="A363" s="124" t="str">
        <f>'[2]Прайс  18.12.23'!A13</f>
        <v>Плита ПФ 35.10</v>
      </c>
      <c r="B363" s="440" t="str">
        <f>'[2]Прайс  18.12.23'!$C$13</f>
        <v>Серия 3.407.1-157</v>
      </c>
      <c r="C363" s="441"/>
      <c r="D363" s="258" t="str">
        <f>'[2]Прайс  18.12.23'!D13</f>
        <v>3500*1000*250</v>
      </c>
      <c r="E363" s="65" t="s">
        <v>176</v>
      </c>
      <c r="F363" s="65">
        <f>'[2]Прайс  18.12.23'!F13</f>
        <v>0.88</v>
      </c>
      <c r="G363" s="65">
        <f>'[2]Прайс  18.12.23'!G13</f>
        <v>2.19</v>
      </c>
      <c r="H363" s="257">
        <v>48390</v>
      </c>
      <c r="FG363" s="2"/>
      <c r="FH363" s="2"/>
      <c r="FI363" s="2"/>
      <c r="FJ363" s="2"/>
      <c r="FK363" s="2"/>
      <c r="FL363" s="2"/>
      <c r="FM363" s="2"/>
      <c r="FN363" s="2"/>
    </row>
    <row r="364" spans="1:170" ht="15" customHeight="1" x14ac:dyDescent="0.2">
      <c r="A364" s="124" t="str">
        <f>'[2]Прайс  18.12.23'!A14</f>
        <v>Плита ПФ 35.15</v>
      </c>
      <c r="B364" s="442"/>
      <c r="C364" s="443"/>
      <c r="D364" s="258" t="str">
        <f>'[2]Прайс  18.12.23'!D14</f>
        <v>3500*1500*250</v>
      </c>
      <c r="E364" s="65" t="s">
        <v>176</v>
      </c>
      <c r="F364" s="65">
        <f>'[2]Прайс  18.12.23'!F14</f>
        <v>1.31</v>
      </c>
      <c r="G364" s="65">
        <f>'[2]Прайс  18.12.23'!G14</f>
        <v>3.28</v>
      </c>
      <c r="H364" s="257">
        <v>82190</v>
      </c>
      <c r="FG364" s="2"/>
      <c r="FH364" s="2"/>
      <c r="FI364" s="2"/>
      <c r="FJ364" s="2"/>
      <c r="FK364" s="2"/>
      <c r="FL364" s="2"/>
      <c r="FM364" s="2"/>
      <c r="FN364" s="2"/>
    </row>
    <row r="365" spans="1:170" ht="15" customHeight="1" x14ac:dyDescent="0.2">
      <c r="A365" s="126" t="str">
        <f>'[2]Прайс  18.12.23'!A15</f>
        <v>Плита НСП 35.10</v>
      </c>
      <c r="B365" s="442"/>
      <c r="C365" s="443"/>
      <c r="D365" s="258" t="str">
        <f>'[2]Прайс  18.12.23'!D15</f>
        <v>3500*1000*250</v>
      </c>
      <c r="E365" s="65" t="s">
        <v>176</v>
      </c>
      <c r="F365" s="65">
        <f>'[2]Прайс  18.12.23'!F15</f>
        <v>0.88</v>
      </c>
      <c r="G365" s="65">
        <f>'[2]Прайс  18.12.23'!G15</f>
        <v>2.19</v>
      </c>
      <c r="H365" s="257">
        <v>80990</v>
      </c>
      <c r="FG365" s="2"/>
      <c r="FH365" s="2"/>
      <c r="FI365" s="2"/>
      <c r="FJ365" s="2"/>
      <c r="FK365" s="2"/>
      <c r="FL365" s="2"/>
      <c r="FM365" s="2"/>
      <c r="FN365" s="2"/>
    </row>
    <row r="366" spans="1:170" ht="15" customHeight="1" x14ac:dyDescent="0.2">
      <c r="A366" s="126" t="str">
        <f>'[2]Прайс  18.12.23'!A16</f>
        <v>Плита НСП 35.15</v>
      </c>
      <c r="B366" s="444"/>
      <c r="C366" s="445"/>
      <c r="D366" s="258" t="str">
        <f>'[2]Прайс  18.12.23'!D16</f>
        <v>3500*1500*250</v>
      </c>
      <c r="E366" s="65" t="s">
        <v>176</v>
      </c>
      <c r="F366" s="65">
        <f>'[2]Прайс  18.12.23'!F16</f>
        <v>1.31</v>
      </c>
      <c r="G366" s="65">
        <f>'[2]Прайс  18.12.23'!G16</f>
        <v>3.28</v>
      </c>
      <c r="H366" s="257">
        <v>128190</v>
      </c>
      <c r="FG366" s="2"/>
      <c r="FH366" s="2"/>
      <c r="FI366" s="2"/>
      <c r="FJ366" s="2"/>
      <c r="FK366" s="2"/>
      <c r="FL366" s="2"/>
      <c r="FM366" s="2"/>
      <c r="FN366" s="2"/>
    </row>
    <row r="367" spans="1:170" ht="15.75" x14ac:dyDescent="0.2">
      <c r="A367" s="365" t="s">
        <v>568</v>
      </c>
      <c r="B367" s="366"/>
      <c r="C367" s="366"/>
      <c r="D367" s="366"/>
      <c r="E367" s="366"/>
      <c r="F367" s="366"/>
      <c r="G367" s="366"/>
      <c r="H367" s="367"/>
      <c r="FG367" s="2"/>
      <c r="FH367" s="2"/>
      <c r="FI367" s="2"/>
      <c r="FJ367" s="2"/>
      <c r="FK367" s="2"/>
      <c r="FL367" s="2"/>
      <c r="FM367" s="2"/>
      <c r="FN367" s="2"/>
    </row>
    <row r="368" spans="1:170" ht="15" customHeight="1" x14ac:dyDescent="0.2">
      <c r="A368" s="90" t="s">
        <v>569</v>
      </c>
      <c r="B368" s="266" t="s">
        <v>570</v>
      </c>
      <c r="C368" s="268"/>
      <c r="D368" s="91" t="s">
        <v>571</v>
      </c>
      <c r="E368" s="206" t="s">
        <v>614</v>
      </c>
      <c r="F368" s="196">
        <v>1.2999999999999999E-2</v>
      </c>
      <c r="G368" s="196">
        <v>3.2500000000000001E-2</v>
      </c>
      <c r="H368" s="203">
        <v>595</v>
      </c>
      <c r="FG368" s="2"/>
      <c r="FH368" s="2"/>
      <c r="FI368" s="2"/>
      <c r="FJ368" s="2"/>
      <c r="FK368" s="2"/>
      <c r="FL368" s="2"/>
      <c r="FM368" s="2"/>
      <c r="FN368" s="2"/>
    </row>
    <row r="369" spans="1:170" x14ac:dyDescent="0.2">
      <c r="A369" s="90" t="s">
        <v>572</v>
      </c>
      <c r="B369" s="267"/>
      <c r="C369" s="269"/>
      <c r="D369" s="91" t="s">
        <v>573</v>
      </c>
      <c r="E369" s="206" t="s">
        <v>614</v>
      </c>
      <c r="F369" s="196">
        <v>1.7999999999999999E-2</v>
      </c>
      <c r="G369" s="259">
        <v>4.4999999999999998E-2</v>
      </c>
      <c r="H369" s="203">
        <v>750</v>
      </c>
      <c r="FG369" s="2"/>
      <c r="FH369" s="2"/>
      <c r="FI369" s="2"/>
      <c r="FJ369" s="2"/>
      <c r="FK369" s="2"/>
      <c r="FL369" s="2"/>
      <c r="FM369" s="2"/>
      <c r="FN369" s="2"/>
    </row>
    <row r="370" spans="1:170" x14ac:dyDescent="0.2">
      <c r="A370" s="90" t="s">
        <v>574</v>
      </c>
      <c r="B370" s="260"/>
      <c r="C370" s="234" t="s">
        <v>180</v>
      </c>
      <c r="D370" s="67" t="s">
        <v>575</v>
      </c>
      <c r="E370" s="206" t="s">
        <v>614</v>
      </c>
      <c r="F370" s="196">
        <v>3.5999999999999997E-2</v>
      </c>
      <c r="G370" s="210">
        <v>8.5999999999999993E-2</v>
      </c>
      <c r="H370" s="138">
        <v>1340</v>
      </c>
      <c r="FG370" s="2"/>
      <c r="FH370" s="2"/>
      <c r="FI370" s="2"/>
      <c r="FJ370" s="2"/>
      <c r="FK370" s="2"/>
      <c r="FL370" s="2"/>
      <c r="FM370" s="2"/>
      <c r="FN370" s="2"/>
    </row>
    <row r="371" spans="1:170" ht="15.75" x14ac:dyDescent="0.2">
      <c r="A371" s="368" t="s">
        <v>576</v>
      </c>
      <c r="B371" s="369"/>
      <c r="C371" s="369"/>
      <c r="D371" s="369"/>
      <c r="E371" s="369"/>
      <c r="F371" s="369"/>
      <c r="G371" s="369"/>
      <c r="H371" s="370"/>
      <c r="FG371" s="2"/>
      <c r="FH371" s="2"/>
      <c r="FI371" s="2"/>
      <c r="FJ371" s="2"/>
      <c r="FK371" s="2"/>
      <c r="FL371" s="2"/>
      <c r="FM371" s="2"/>
      <c r="FN371" s="2"/>
    </row>
    <row r="372" spans="1:170" x14ac:dyDescent="0.2">
      <c r="A372" s="127" t="s">
        <v>577</v>
      </c>
      <c r="B372" s="261" t="s">
        <v>578</v>
      </c>
      <c r="C372" s="262"/>
      <c r="D372" s="128"/>
      <c r="E372" s="206" t="s">
        <v>579</v>
      </c>
      <c r="F372" s="263"/>
      <c r="G372" s="76"/>
      <c r="H372" s="185">
        <v>117990</v>
      </c>
      <c r="FG372" s="2"/>
      <c r="FH372" s="2"/>
      <c r="FI372" s="2"/>
      <c r="FJ372" s="2"/>
      <c r="FK372" s="2"/>
      <c r="FL372" s="2"/>
      <c r="FM372" s="2"/>
      <c r="FN372" s="2"/>
    </row>
    <row r="373" spans="1:170" x14ac:dyDescent="0.2">
      <c r="A373" s="425" t="s">
        <v>580</v>
      </c>
      <c r="B373" s="426"/>
      <c r="C373" s="427"/>
      <c r="D373" s="91"/>
      <c r="E373" s="206" t="s">
        <v>579</v>
      </c>
      <c r="F373" s="196"/>
      <c r="G373" s="264"/>
      <c r="H373" s="185">
        <v>28790</v>
      </c>
      <c r="FG373" s="2"/>
      <c r="FH373" s="2"/>
      <c r="FI373" s="2"/>
      <c r="FJ373" s="2"/>
      <c r="FK373" s="2"/>
      <c r="FL373" s="2"/>
      <c r="FM373" s="2"/>
      <c r="FN373" s="2"/>
    </row>
    <row r="374" spans="1:170" x14ac:dyDescent="0.2">
      <c r="A374" s="425" t="s">
        <v>581</v>
      </c>
      <c r="B374" s="426"/>
      <c r="C374" s="427"/>
      <c r="D374" s="91"/>
      <c r="E374" s="206" t="s">
        <v>579</v>
      </c>
      <c r="F374" s="196"/>
      <c r="G374" s="264"/>
      <c r="H374" s="185">
        <v>114890</v>
      </c>
      <c r="FG374" s="2"/>
      <c r="FH374" s="2"/>
      <c r="FI374" s="2"/>
      <c r="FJ374" s="2"/>
      <c r="FK374" s="2"/>
      <c r="FL374" s="2"/>
      <c r="FM374" s="2"/>
      <c r="FN374" s="2"/>
    </row>
    <row r="375" spans="1:170" ht="15.75" thickBot="1" x14ac:dyDescent="0.25">
      <c r="A375" s="428" t="s">
        <v>582</v>
      </c>
      <c r="B375" s="429"/>
      <c r="C375" s="430"/>
      <c r="D375" s="135"/>
      <c r="E375" s="136" t="s">
        <v>579</v>
      </c>
      <c r="F375" s="137"/>
      <c r="G375" s="265"/>
      <c r="H375" s="186">
        <v>124790</v>
      </c>
      <c r="FG375" s="2"/>
      <c r="FH375" s="2"/>
      <c r="FI375" s="2"/>
      <c r="FJ375" s="2"/>
      <c r="FK375" s="2"/>
      <c r="FL375" s="2"/>
      <c r="FM375" s="2"/>
      <c r="FN375" s="2"/>
    </row>
  </sheetData>
  <mergeCells count="127">
    <mergeCell ref="B314:B335"/>
    <mergeCell ref="C314:C335"/>
    <mergeCell ref="A336:H336"/>
    <mergeCell ref="A373:C373"/>
    <mergeCell ref="A374:C374"/>
    <mergeCell ref="A375:C375"/>
    <mergeCell ref="B357:B359"/>
    <mergeCell ref="C357:C359"/>
    <mergeCell ref="A360:H360"/>
    <mergeCell ref="B361:C362"/>
    <mergeCell ref="B363:C366"/>
    <mergeCell ref="A367:H367"/>
    <mergeCell ref="B368:B369"/>
    <mergeCell ref="C368:C369"/>
    <mergeCell ref="A371:H371"/>
    <mergeCell ref="A283:G283"/>
    <mergeCell ref="A284:H284"/>
    <mergeCell ref="B285:B287"/>
    <mergeCell ref="C285:C287"/>
    <mergeCell ref="A288:H288"/>
    <mergeCell ref="B289:B298"/>
    <mergeCell ref="C289:C298"/>
    <mergeCell ref="A300:H300"/>
    <mergeCell ref="B301:B312"/>
    <mergeCell ref="C301:C312"/>
    <mergeCell ref="B255:B256"/>
    <mergeCell ref="G255:H255"/>
    <mergeCell ref="G256:H256"/>
    <mergeCell ref="B258:B268"/>
    <mergeCell ref="C262:C264"/>
    <mergeCell ref="A269:H269"/>
    <mergeCell ref="A276:H276"/>
    <mergeCell ref="B277:B280"/>
    <mergeCell ref="C277:C280"/>
    <mergeCell ref="B204:B205"/>
    <mergeCell ref="C204:C205"/>
    <mergeCell ref="A208:C208"/>
    <mergeCell ref="B212:B215"/>
    <mergeCell ref="A249:H249"/>
    <mergeCell ref="B250:B253"/>
    <mergeCell ref="C250:C253"/>
    <mergeCell ref="G250:H250"/>
    <mergeCell ref="G251:H251"/>
    <mergeCell ref="G252:H252"/>
    <mergeCell ref="G253:H253"/>
    <mergeCell ref="A168:G168"/>
    <mergeCell ref="B337:B338"/>
    <mergeCell ref="C337:C338"/>
    <mergeCell ref="A339:H339"/>
    <mergeCell ref="A345:H345"/>
    <mergeCell ref="B352:B355"/>
    <mergeCell ref="C352:C355"/>
    <mergeCell ref="C212:C215"/>
    <mergeCell ref="A211:H211"/>
    <mergeCell ref="B216:B218"/>
    <mergeCell ref="A219:H219"/>
    <mergeCell ref="B220:B222"/>
    <mergeCell ref="C220:C222"/>
    <mergeCell ref="A223:H223"/>
    <mergeCell ref="B224:B248"/>
    <mergeCell ref="C224:C227"/>
    <mergeCell ref="C228:C235"/>
    <mergeCell ref="C236:C248"/>
    <mergeCell ref="A313:H313"/>
    <mergeCell ref="B178:B183"/>
    <mergeCell ref="C178:C183"/>
    <mergeCell ref="A184:H184"/>
    <mergeCell ref="C185:C201"/>
    <mergeCell ref="A202:H202"/>
    <mergeCell ref="B108:B140"/>
    <mergeCell ref="C108:C140"/>
    <mergeCell ref="B142:B147"/>
    <mergeCell ref="C142:C147"/>
    <mergeCell ref="B149:B160"/>
    <mergeCell ref="C149:C160"/>
    <mergeCell ref="A161:H161"/>
    <mergeCell ref="A163:H163"/>
    <mergeCell ref="B164:B167"/>
    <mergeCell ref="C164:C167"/>
    <mergeCell ref="C60:C62"/>
    <mergeCell ref="B170:B176"/>
    <mergeCell ref="C170:C176"/>
    <mergeCell ref="A177:H177"/>
    <mergeCell ref="A257:H257"/>
    <mergeCell ref="C265:C268"/>
    <mergeCell ref="B64:B67"/>
    <mergeCell ref="C64:C67"/>
    <mergeCell ref="A68:H68"/>
    <mergeCell ref="B69:B70"/>
    <mergeCell ref="C69:C70"/>
    <mergeCell ref="A71:H71"/>
    <mergeCell ref="B72:B77"/>
    <mergeCell ref="C72:C77"/>
    <mergeCell ref="B79:B87"/>
    <mergeCell ref="C79:C87"/>
    <mergeCell ref="A90:H90"/>
    <mergeCell ref="B91:B99"/>
    <mergeCell ref="C91:C97"/>
    <mergeCell ref="A100:H100"/>
    <mergeCell ref="B101:B104"/>
    <mergeCell ref="C101:C104"/>
    <mergeCell ref="A105:H105"/>
    <mergeCell ref="A107:H107"/>
    <mergeCell ref="B29:B30"/>
    <mergeCell ref="C29:C30"/>
    <mergeCell ref="A356:H356"/>
    <mergeCell ref="A1:H1"/>
    <mergeCell ref="A2:H2"/>
    <mergeCell ref="A4:H4"/>
    <mergeCell ref="B5:B14"/>
    <mergeCell ref="C5:C14"/>
    <mergeCell ref="A15:H15"/>
    <mergeCell ref="B16:B23"/>
    <mergeCell ref="C16:C23"/>
    <mergeCell ref="B25:B27"/>
    <mergeCell ref="C25:C27"/>
    <mergeCell ref="A88:H88"/>
    <mergeCell ref="B32:B41"/>
    <mergeCell ref="C32:C41"/>
    <mergeCell ref="A42:H42"/>
    <mergeCell ref="B43:B47"/>
    <mergeCell ref="C43:C47"/>
    <mergeCell ref="A48:H48"/>
    <mergeCell ref="B49:B58"/>
    <mergeCell ref="C49:C58"/>
    <mergeCell ref="A59:H59"/>
    <mergeCell ref="B60:B6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5" verticalDpi="4294967295" r:id="rId1"/>
  <headerFooter>
    <oddHeader xml:space="preserve">&amp;Lwww.betonn.ru&amp;Re-mail: sales@betonn.ru
</oddHeader>
    <oddFooter>&amp;LООО "Промбетон"&amp;Cтел. 8 8313 245500
моб. 8 963 230 6340&amp;Rг. Дзержинск
ул. Лермонтова, д. 13В, п.28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Окастрой</dc:creator>
  <cp:lastModifiedBy>Сергей Крапивин</cp:lastModifiedBy>
  <cp:lastPrinted>2023-10-19T06:34:18Z</cp:lastPrinted>
  <dcterms:created xsi:type="dcterms:W3CDTF">2019-03-29T07:43:17Z</dcterms:created>
  <dcterms:modified xsi:type="dcterms:W3CDTF">2024-04-12T10:03:45Z</dcterms:modified>
</cp:coreProperties>
</file>